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ncscse-my.sharepoint.com/personal/x_john_olsson_ncsc_se/Documents/Dokument/"/>
    </mc:Choice>
  </mc:AlternateContent>
  <xr:revisionPtr revIDLastSave="2" documentId="8_{71EE6F1F-F521-436F-88E2-4BDF6F2B1DA9}" xr6:coauthVersionLast="47" xr6:coauthVersionMax="47" xr10:uidLastSave="{29A5B8DC-0D27-48B2-BAC9-48B648CE70EE}"/>
  <workbookProtection workbookAlgorithmName="SHA-512" workbookHashValue="wmqrK8G7ArqmNlPi/V1hSoZNYyZP2g0Spk1xcHp4SvgEBkNUVoNgX4t3QlU5QmM2lNqu5Di0/wSk5xtKoVnZ0g==" workbookSaltValue="bLic9GcawRSISeg8v3mLdw==" workbookSpinCount="100000" lockStructure="1"/>
  <bookViews>
    <workbookView xWindow="-120" yWindow="-120" windowWidth="29040" windowHeight="17520" xr2:uid="{A8E8CD81-EF6A-4949-955E-3BD9DA1F7D22}"/>
  </bookViews>
  <sheets>
    <sheet name="Anmälan" sheetId="1" r:id="rId1"/>
    <sheet name="dv_sektorer" sheetId="2" state="hidden" r:id="rId2"/>
    <sheet name="Tilläggsinformation" sheetId="11" r:id="rId3"/>
    <sheet name="data_export" sheetId="7" state="hidden" r:id="rId4"/>
    <sheet name="versionshantering" sheetId="10" state="hidden" r:id="rId5"/>
  </sheets>
  <definedNames>
    <definedName name="CatList_All">dv_sektorer!$B$2:$B$19</definedName>
    <definedName name="rngCatMap">dv_sektorer!$AC$2:$AD$201</definedName>
    <definedName name="rngSubMap">dv_sektorer!$AF$2:$AH$201</definedName>
    <definedName name="rngSubSubMap">dv_sektorer!$AL$2:$AM$201</definedName>
    <definedName name="Sub_CAT01">dv_sektorer!$F$2:$F$5</definedName>
    <definedName name="Sub_CAT02">dv_sektorer!$F$6:$F$9</definedName>
    <definedName name="Sub_CAT03">dv_sektorer!$F$10</definedName>
    <definedName name="Sub_CAT04">dv_sektorer!$F$11</definedName>
    <definedName name="Sub_CAT05">dv_sektorer!$F$12:$F$14</definedName>
    <definedName name="Sub_CAT06">dv_sektorer!$F$15</definedName>
    <definedName name="Sub_CAT07">dv_sektorer!$F$16</definedName>
    <definedName name="Sub_CAT08">dv_sektorer!$F$17:$F$17</definedName>
    <definedName name="Sub_CAT09">dv_sektorer!$F$18</definedName>
    <definedName name="Sub_CAT10">dv_sektorer!$F$19</definedName>
    <definedName name="Sub_CAT11">dv_sektorer!$F$20:$F$21</definedName>
    <definedName name="Sub_CAT12">dv_sektorer!$F$22</definedName>
    <definedName name="Sub_CAT13">dv_sektorer!$F$23</definedName>
    <definedName name="Sub_CAT14">dv_sektorer!$F$24</definedName>
    <definedName name="Sub_CAT15">dv_sektorer!$F$25</definedName>
    <definedName name="Sub_CAT16">dv_sektorer!$F$26</definedName>
    <definedName name="Sub_CAT17">dv_sektorer!$F$27</definedName>
    <definedName name="Sub_CAT18">dv_sektorer!$F$28:$F$29</definedName>
    <definedName name="SubSub_SUB01">dv_sektorer!$J$2:$J$8</definedName>
    <definedName name="SubSub_SUB02">dv_sektorer!$J$9</definedName>
    <definedName name="SubSub_SUB03">dv_sektorer!$J$10:$J$12</definedName>
    <definedName name="SubSub_SUB04">dv_sektorer!$J$13:$J$20</definedName>
    <definedName name="SubSub_SUB07">dv_sektorer!$J$21:$J$25</definedName>
    <definedName name="SubSub_SUB08">dv_sektorer!$J$26:$J$27</definedName>
    <definedName name="SubSub_SUB09">dv_sektorer!$J$28:$J$30</definedName>
    <definedName name="SubSub_SUB10">dv_sektorer!$J$31:$J$32</definedName>
    <definedName name="SubSub_SUB11">dv_sektorer!$J$33</definedName>
    <definedName name="SubSub_SUB12">dv_sektorer!$J$34:$J$35</definedName>
    <definedName name="SubSub_SUB13">dv_sektorer!$J$36</definedName>
    <definedName name="SubSub_SUB14">dv_sektorer!$J$37:$J$39</definedName>
    <definedName name="SubSub_SUB15">dv_sektorer!$J$40</definedName>
    <definedName name="SubSub_SUB16">dv_sektorer!$J$41</definedName>
    <definedName name="SubSub_SUB17">dv_sektorer!$J$42</definedName>
    <definedName name="SubSub_SUB18">dv_sektorer!$J$43</definedName>
    <definedName name="SubSub_SUB20">dv_sektorer!$J$44:$J$44</definedName>
    <definedName name="SubSub_SUB21">dv_sektorer!$J$45</definedName>
    <definedName name="SubSub_SUB22">dv_sektorer!$J$46:$J$48</definedName>
    <definedName name="SubSub_SUB23">dv_sektorer!$J$49:$J$54</definedName>
    <definedName name="SubSub_SUB24">dv_sektorer!$J$55:$J$56</definedName>
    <definedName name="SubSub_SUB25">dv_sektorer!$J$57:$J$59</definedName>
    <definedName name="SubSub_SUB26">dv_sektorer!$J$60</definedName>
    <definedName name="SubSub_SUB27">dv_sektorer!$J$61:$J$64</definedName>
    <definedName name="SubSub_SUB28">dv_sektorer!$J$65:$J$66</definedName>
    <definedName name="SubSub_SUB29">dv_sektorer!$J$67:$J$69</definedName>
    <definedName name="SubSub_SUB30">dv_sektorer!$J$70:$J$89</definedName>
    <definedName name="SubSub_SUB31">dv_sektorer!$J$90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9" i="2" l="1"/>
  <c r="AJ29" i="2"/>
  <c r="AN71" i="2"/>
  <c r="AO71" i="2"/>
  <c r="AN72" i="2"/>
  <c r="AO72" i="2"/>
  <c r="AN73" i="2"/>
  <c r="AO73" i="2"/>
  <c r="AN74" i="2"/>
  <c r="AO74" i="2"/>
  <c r="AN75" i="2"/>
  <c r="AO75" i="2"/>
  <c r="AN76" i="2"/>
  <c r="AO76" i="2"/>
  <c r="AN77" i="2"/>
  <c r="AO77" i="2"/>
  <c r="AN78" i="2"/>
  <c r="AO78" i="2"/>
  <c r="AN79" i="2"/>
  <c r="AO79" i="2"/>
  <c r="AN80" i="2"/>
  <c r="AO80" i="2"/>
  <c r="AN81" i="2"/>
  <c r="AO81" i="2"/>
  <c r="AN82" i="2"/>
  <c r="AO82" i="2"/>
  <c r="AN83" i="2"/>
  <c r="AO83" i="2"/>
  <c r="AN84" i="2"/>
  <c r="AO84" i="2"/>
  <c r="AN85" i="2"/>
  <c r="AO85" i="2"/>
  <c r="AN86" i="2"/>
  <c r="AO86" i="2"/>
  <c r="AN87" i="2"/>
  <c r="AO87" i="2"/>
  <c r="AN88" i="2"/>
  <c r="AO88" i="2"/>
  <c r="AN89" i="2"/>
  <c r="AO89" i="2"/>
  <c r="AN90" i="2"/>
  <c r="AO90" i="2"/>
  <c r="AN91" i="2"/>
  <c r="AO91" i="2"/>
  <c r="AN3" i="2"/>
  <c r="AO3" i="2"/>
  <c r="AN4" i="2"/>
  <c r="AO4" i="2"/>
  <c r="AN5" i="2"/>
  <c r="AO5" i="2"/>
  <c r="AN6" i="2"/>
  <c r="AO6" i="2"/>
  <c r="AN7" i="2"/>
  <c r="AO7" i="2"/>
  <c r="AN8" i="2"/>
  <c r="AO8" i="2"/>
  <c r="AN9" i="2"/>
  <c r="AO9" i="2"/>
  <c r="AN10" i="2"/>
  <c r="AO10" i="2"/>
  <c r="AN11" i="2"/>
  <c r="AO11" i="2"/>
  <c r="AN12" i="2"/>
  <c r="AO12" i="2"/>
  <c r="AN13" i="2"/>
  <c r="AO13" i="2"/>
  <c r="AN14" i="2"/>
  <c r="AO14" i="2"/>
  <c r="AN15" i="2"/>
  <c r="AO15" i="2"/>
  <c r="AN16" i="2"/>
  <c r="AO16" i="2"/>
  <c r="AN17" i="2"/>
  <c r="AO17" i="2"/>
  <c r="AN18" i="2"/>
  <c r="AO18" i="2"/>
  <c r="AN19" i="2"/>
  <c r="AO19" i="2"/>
  <c r="AN20" i="2"/>
  <c r="AO20" i="2"/>
  <c r="AN21" i="2"/>
  <c r="AO21" i="2"/>
  <c r="AN22" i="2"/>
  <c r="AO22" i="2"/>
  <c r="AN23" i="2"/>
  <c r="AO23" i="2"/>
  <c r="AN24" i="2"/>
  <c r="AO24" i="2"/>
  <c r="AN25" i="2"/>
  <c r="AO25" i="2"/>
  <c r="AN26" i="2"/>
  <c r="AO26" i="2"/>
  <c r="AN27" i="2"/>
  <c r="AO27" i="2"/>
  <c r="AN28" i="2"/>
  <c r="AO28" i="2"/>
  <c r="AN29" i="2"/>
  <c r="AO29" i="2"/>
  <c r="AN30" i="2"/>
  <c r="AO30" i="2"/>
  <c r="AN31" i="2"/>
  <c r="AO31" i="2"/>
  <c r="AN32" i="2"/>
  <c r="AO32" i="2"/>
  <c r="AN33" i="2"/>
  <c r="AO33" i="2"/>
  <c r="AN34" i="2"/>
  <c r="AO34" i="2"/>
  <c r="AN35" i="2"/>
  <c r="AO35" i="2"/>
  <c r="AN36" i="2"/>
  <c r="AO36" i="2"/>
  <c r="AN37" i="2"/>
  <c r="AO37" i="2"/>
  <c r="AN38" i="2"/>
  <c r="AO38" i="2"/>
  <c r="AN39" i="2"/>
  <c r="AO39" i="2"/>
  <c r="AN40" i="2"/>
  <c r="AO40" i="2"/>
  <c r="AN41" i="2"/>
  <c r="AO41" i="2"/>
  <c r="AN42" i="2"/>
  <c r="AO42" i="2"/>
  <c r="AN43" i="2"/>
  <c r="AO43" i="2"/>
  <c r="AN44" i="2"/>
  <c r="AO44" i="2"/>
  <c r="AN45" i="2"/>
  <c r="AO45" i="2"/>
  <c r="AN46" i="2"/>
  <c r="AO46" i="2"/>
  <c r="AN47" i="2"/>
  <c r="AO47" i="2"/>
  <c r="AN48" i="2"/>
  <c r="AO48" i="2"/>
  <c r="AN49" i="2"/>
  <c r="AO49" i="2"/>
  <c r="AN50" i="2"/>
  <c r="AO50" i="2"/>
  <c r="AN51" i="2"/>
  <c r="AO51" i="2"/>
  <c r="AN52" i="2"/>
  <c r="AO52" i="2"/>
  <c r="AN53" i="2"/>
  <c r="AO53" i="2"/>
  <c r="AN54" i="2"/>
  <c r="AO54" i="2"/>
  <c r="AN55" i="2"/>
  <c r="AO55" i="2"/>
  <c r="AN56" i="2"/>
  <c r="AO56" i="2"/>
  <c r="AN57" i="2"/>
  <c r="AO57" i="2"/>
  <c r="AN58" i="2"/>
  <c r="AO58" i="2"/>
  <c r="AN59" i="2"/>
  <c r="AO59" i="2"/>
  <c r="AN60" i="2"/>
  <c r="AO60" i="2"/>
  <c r="AN61" i="2"/>
  <c r="AO61" i="2"/>
  <c r="AN62" i="2"/>
  <c r="AO62" i="2"/>
  <c r="AN63" i="2"/>
  <c r="AO63" i="2"/>
  <c r="AN64" i="2"/>
  <c r="AO64" i="2"/>
  <c r="AN65" i="2"/>
  <c r="AO65" i="2"/>
  <c r="AN66" i="2"/>
  <c r="AO66" i="2"/>
  <c r="AN67" i="2"/>
  <c r="AO67" i="2"/>
  <c r="AN68" i="2"/>
  <c r="AO68" i="2"/>
  <c r="AN69" i="2"/>
  <c r="AO69" i="2"/>
  <c r="AN70" i="2"/>
  <c r="AO70" i="2"/>
  <c r="AJ3" i="2" l="1"/>
  <c r="AJ4" i="2"/>
  <c r="AJ5" i="2"/>
  <c r="AJ6" i="2"/>
  <c r="AJ7" i="2"/>
  <c r="AJ8" i="2"/>
  <c r="AJ9" i="2"/>
  <c r="AJ10" i="2"/>
  <c r="AJ11" i="2"/>
  <c r="AJ12" i="2"/>
  <c r="AJ13" i="2"/>
  <c r="AJ14" i="2"/>
  <c r="AJ15" i="2"/>
  <c r="AJ16" i="2"/>
  <c r="AJ17" i="2"/>
  <c r="AJ18" i="2"/>
  <c r="AJ19" i="2"/>
  <c r="AJ20" i="2"/>
  <c r="AJ21" i="2"/>
  <c r="AJ22" i="2"/>
  <c r="AJ23" i="2"/>
  <c r="AJ24" i="2"/>
  <c r="AJ25" i="2"/>
  <c r="AJ26" i="2"/>
  <c r="AJ27" i="2"/>
  <c r="AJ28" i="2"/>
  <c r="AJ2" i="2"/>
  <c r="AI3" i="2"/>
  <c r="AI4" i="2"/>
  <c r="AI5" i="2"/>
  <c r="AI6" i="2"/>
  <c r="AI7" i="2"/>
  <c r="AI8" i="2"/>
  <c r="AI9" i="2"/>
  <c r="AI10" i="2"/>
  <c r="AI11" i="2"/>
  <c r="AI12" i="2"/>
  <c r="AI13" i="2"/>
  <c r="AI14" i="2"/>
  <c r="AI15" i="2"/>
  <c r="AI16" i="2"/>
  <c r="AI17" i="2"/>
  <c r="AI18" i="2"/>
  <c r="AI19" i="2"/>
  <c r="AI20" i="2"/>
  <c r="AI21" i="2"/>
  <c r="AI22" i="2"/>
  <c r="AI23" i="2"/>
  <c r="AI24" i="2"/>
  <c r="AI25" i="2"/>
  <c r="AI26" i="2"/>
  <c r="AI27" i="2"/>
  <c r="AI28" i="2"/>
  <c r="AI2" i="2"/>
  <c r="B12" i="1"/>
  <c r="B10" i="1"/>
  <c r="D10" i="1"/>
  <c r="E5" i="7"/>
  <c r="F5" i="7"/>
  <c r="E6" i="7"/>
  <c r="F6" i="7" s="1"/>
  <c r="E7" i="7"/>
  <c r="F7" i="7" s="1"/>
  <c r="E10" i="7"/>
  <c r="F10" i="7" s="1"/>
  <c r="E12" i="7"/>
  <c r="F12" i="7" s="1"/>
  <c r="E40" i="7"/>
  <c r="F40" i="7"/>
  <c r="E41" i="7"/>
  <c r="F41" i="7"/>
  <c r="E42" i="7"/>
  <c r="F42" i="7" s="1"/>
  <c r="E46" i="7"/>
  <c r="F46" i="7"/>
  <c r="E47" i="7"/>
  <c r="F47" i="7"/>
  <c r="E53" i="7"/>
  <c r="F53" i="7"/>
  <c r="E54" i="7"/>
  <c r="F54" i="7"/>
  <c r="E55" i="7"/>
  <c r="F55" i="7"/>
  <c r="E56" i="7"/>
  <c r="F56" i="7"/>
  <c r="E57" i="7"/>
  <c r="F57" i="7" s="1"/>
  <c r="D43" i="7"/>
  <c r="E43" i="7" s="1"/>
  <c r="F43" i="7" s="1"/>
  <c r="D44" i="7"/>
  <c r="E44" i="7" s="1"/>
  <c r="F44" i="7" s="1"/>
  <c r="D45" i="7"/>
  <c r="E45" i="7" s="1"/>
  <c r="F45" i="7" s="1"/>
  <c r="AO2" i="2"/>
  <c r="AN2" i="2"/>
  <c r="Y17" i="2"/>
  <c r="D11" i="7" l="1"/>
  <c r="E11" i="7" s="1"/>
  <c r="F11" i="7" s="1"/>
  <c r="D57" i="7"/>
  <c r="D56" i="7"/>
  <c r="D55" i="7"/>
  <c r="D54" i="7"/>
  <c r="D53" i="7"/>
  <c r="D52" i="7"/>
  <c r="E52" i="7" s="1"/>
  <c r="F52" i="7" s="1"/>
  <c r="D51" i="7"/>
  <c r="E51" i="7" s="1"/>
  <c r="F51" i="7" s="1"/>
  <c r="D50" i="7"/>
  <c r="E50" i="7" s="1"/>
  <c r="F50" i="7" s="1"/>
  <c r="D49" i="7"/>
  <c r="E49" i="7" s="1"/>
  <c r="F49" i="7" s="1"/>
  <c r="D48" i="7"/>
  <c r="E48" i="7" s="1"/>
  <c r="F48" i="7" s="1"/>
  <c r="D47" i="7"/>
  <c r="D46" i="7"/>
  <c r="D4" i="7"/>
  <c r="E4" i="7" s="1"/>
  <c r="F4" i="7" s="1"/>
  <c r="D42" i="7"/>
  <c r="D41" i="7"/>
  <c r="D40" i="7"/>
  <c r="D39" i="7"/>
  <c r="E39" i="7" s="1"/>
  <c r="F39" i="7" s="1"/>
  <c r="D38" i="7"/>
  <c r="E38" i="7" s="1"/>
  <c r="F38" i="7" s="1"/>
  <c r="D37" i="7"/>
  <c r="E37" i="7" s="1"/>
  <c r="F37" i="7" s="1"/>
  <c r="D36" i="7"/>
  <c r="E36" i="7" s="1"/>
  <c r="F36" i="7" s="1"/>
  <c r="D35" i="7"/>
  <c r="E35" i="7" s="1"/>
  <c r="F35" i="7" s="1"/>
  <c r="D34" i="7"/>
  <c r="E34" i="7" s="1"/>
  <c r="F34" i="7" s="1"/>
  <c r="D33" i="7"/>
  <c r="E33" i="7" s="1"/>
  <c r="F33" i="7" s="1"/>
  <c r="D32" i="7"/>
  <c r="E32" i="7" s="1"/>
  <c r="F32" i="7" s="1"/>
  <c r="D31" i="7"/>
  <c r="E31" i="7" s="1"/>
  <c r="F31" i="7" s="1"/>
  <c r="D30" i="7"/>
  <c r="E30" i="7" s="1"/>
  <c r="F30" i="7" s="1"/>
  <c r="D29" i="7"/>
  <c r="E29" i="7" s="1"/>
  <c r="F29" i="7" s="1"/>
  <c r="D28" i="7"/>
  <c r="E28" i="7" s="1"/>
  <c r="F28" i="7" s="1"/>
  <c r="B36" i="1"/>
  <c r="A26" i="1" s="1"/>
  <c r="V30" i="2"/>
  <c r="Y29" i="2"/>
  <c r="X29" i="2"/>
  <c r="W29" i="2"/>
  <c r="X30" i="2" s="1"/>
  <c r="V29" i="2"/>
  <c r="W30" i="2" s="1"/>
  <c r="Y26" i="2"/>
  <c r="V27" i="2"/>
  <c r="X26" i="2"/>
  <c r="Y20" i="2"/>
  <c r="Y23" i="2"/>
  <c r="V26" i="2"/>
  <c r="W27" i="2" s="1"/>
  <c r="W26" i="2"/>
  <c r="X27" i="2" s="1"/>
  <c r="V24" i="2"/>
  <c r="X23" i="2"/>
  <c r="W23" i="2"/>
  <c r="X24" i="2" s="1"/>
  <c r="V23" i="2"/>
  <c r="W24" i="2" s="1"/>
  <c r="V21" i="2"/>
  <c r="X20" i="2"/>
  <c r="W20" i="2"/>
  <c r="X21" i="2" s="1"/>
  <c r="V20" i="2"/>
  <c r="W21" i="2" s="1"/>
  <c r="V18" i="2"/>
  <c r="X17" i="2"/>
  <c r="W17" i="2"/>
  <c r="X18" i="2" s="1"/>
  <c r="V17" i="2"/>
  <c r="W18" i="2" s="1"/>
  <c r="D27" i="7"/>
  <c r="E27" i="7" s="1"/>
  <c r="F27" i="7" s="1"/>
  <c r="D26" i="7"/>
  <c r="E26" i="7" s="1"/>
  <c r="F26" i="7" s="1"/>
  <c r="D25" i="7"/>
  <c r="E25" i="7" s="1"/>
  <c r="F25" i="7" s="1"/>
  <c r="D24" i="7"/>
  <c r="E24" i="7" s="1"/>
  <c r="F24" i="7" s="1"/>
  <c r="D23" i="7"/>
  <c r="E23" i="7" s="1"/>
  <c r="F23" i="7" s="1"/>
  <c r="D22" i="7"/>
  <c r="E22" i="7" s="1"/>
  <c r="F22" i="7" s="1"/>
  <c r="D21" i="7"/>
  <c r="E21" i="7" s="1"/>
  <c r="F21" i="7" s="1"/>
  <c r="D20" i="7"/>
  <c r="E20" i="7" s="1"/>
  <c r="F20" i="7" s="1"/>
  <c r="D19" i="7"/>
  <c r="E19" i="7" s="1"/>
  <c r="F19" i="7" s="1"/>
  <c r="D18" i="7"/>
  <c r="E18" i="7" s="1"/>
  <c r="F18" i="7" s="1"/>
  <c r="D17" i="7"/>
  <c r="E17" i="7" s="1"/>
  <c r="F17" i="7" s="1"/>
  <c r="D16" i="7"/>
  <c r="E16" i="7" s="1"/>
  <c r="F16" i="7" s="1"/>
  <c r="D15" i="7"/>
  <c r="E15" i="7" s="1"/>
  <c r="F15" i="7" s="1"/>
  <c r="D14" i="7"/>
  <c r="E14" i="7" s="1"/>
  <c r="F14" i="7" s="1"/>
  <c r="D13" i="7"/>
  <c r="E13" i="7" s="1"/>
  <c r="F13" i="7" s="1"/>
  <c r="D12" i="7"/>
  <c r="X14" i="2"/>
  <c r="V15" i="2"/>
  <c r="Y14" i="2"/>
  <c r="W14" i="2"/>
  <c r="X15" i="2" s="1"/>
  <c r="V14" i="2"/>
  <c r="W15" i="2" s="1"/>
  <c r="V12" i="2"/>
  <c r="Y11" i="2"/>
  <c r="X11" i="2"/>
  <c r="W11" i="2"/>
  <c r="X12" i="2" s="1"/>
  <c r="V11" i="2"/>
  <c r="W12" i="2" s="1"/>
  <c r="X8" i="2"/>
  <c r="V8" i="2"/>
  <c r="W9" i="2" s="1"/>
  <c r="W8" i="2"/>
  <c r="X9" i="2" s="1"/>
  <c r="Y8" i="2"/>
  <c r="V9" i="2"/>
  <c r="V6" i="2"/>
  <c r="Y5" i="2"/>
  <c r="X5" i="2"/>
  <c r="W5" i="2"/>
  <c r="X6" i="2" s="1"/>
  <c r="V5" i="2"/>
  <c r="W6" i="2" s="1"/>
  <c r="D10" i="7" l="1"/>
  <c r="D9" i="7"/>
  <c r="E9" i="7" s="1"/>
  <c r="F9" i="7" s="1"/>
  <c r="D8" i="7"/>
  <c r="E8" i="7" s="1"/>
  <c r="F8" i="7" s="1"/>
  <c r="D7" i="7"/>
  <c r="D5" i="7"/>
  <c r="D3" i="7"/>
  <c r="E3" i="7" s="1"/>
  <c r="F3" i="7" s="1"/>
  <c r="D2" i="7"/>
  <c r="E2" i="7" s="1"/>
  <c r="F2" i="7" s="1"/>
  <c r="V3" i="2"/>
  <c r="Y2" i="2"/>
  <c r="X2" i="2"/>
  <c r="W2" i="2"/>
  <c r="V2" i="2"/>
  <c r="W3" i="2" l="1"/>
  <c r="C36" i="1" s="1"/>
  <c r="X3" i="2"/>
  <c r="D36" i="1" s="1"/>
  <c r="D6" i="7" l="1"/>
</calcChain>
</file>

<file path=xl/sharedStrings.xml><?xml version="1.0" encoding="utf-8"?>
<sst xmlns="http://schemas.openxmlformats.org/spreadsheetml/2006/main" count="963" uniqueCount="454">
  <si>
    <t>Organisationsnummer</t>
  </si>
  <si>
    <t>Organisationsnamn</t>
  </si>
  <si>
    <t>Organisation</t>
  </si>
  <si>
    <t>Etablering</t>
  </si>
  <si>
    <t>Organisation i Sverige</t>
  </si>
  <si>
    <t>Kommentar</t>
  </si>
  <si>
    <t>Gatuadress</t>
  </si>
  <si>
    <t>Postnummer</t>
  </si>
  <si>
    <t>Postort</t>
  </si>
  <si>
    <t>Postadress</t>
  </si>
  <si>
    <t>Epostadress</t>
  </si>
  <si>
    <t xml:space="preserve">Företrädare i Sverige </t>
  </si>
  <si>
    <t>Telefonnummer</t>
  </si>
  <si>
    <t>Sektorsverksamhet</t>
  </si>
  <si>
    <t>Viktig samhällsfunktion</t>
  </si>
  <si>
    <t>Typ av verksamhet</t>
  </si>
  <si>
    <t>Energi</t>
  </si>
  <si>
    <t>El</t>
  </si>
  <si>
    <t>Elproducent</t>
  </si>
  <si>
    <t>Laddningsoperatörer</t>
  </si>
  <si>
    <t>Marknadsaktör</t>
  </si>
  <si>
    <t>Nominerande elmarknadsoperatör (NEMO)</t>
  </si>
  <si>
    <t>Fjärrvärme och fjärrkyla</t>
  </si>
  <si>
    <t>Operatörer av fjärrvärme och fjärrkyla</t>
  </si>
  <si>
    <t>Flytande drivmedel och bränslen</t>
  </si>
  <si>
    <t xml:space="preserve">Centrala lagringsenheter (CSE) </t>
  </si>
  <si>
    <t>Operatör av anläggningar för oljeproduktion, raffinaderier, bearbetningsanläggningar och anläggningar för lagring och överföring av olja</t>
  </si>
  <si>
    <t>Operatörer av oljeledningar</t>
  </si>
  <si>
    <t>Naturgasföretag</t>
  </si>
  <si>
    <t>Transporter</t>
  </si>
  <si>
    <t>Lufttransport</t>
  </si>
  <si>
    <t>Flygkontrolltjänst</t>
  </si>
  <si>
    <t>Flygplatser</t>
  </si>
  <si>
    <t>Lufttrafikföretag</t>
  </si>
  <si>
    <t>Järnvägstransport</t>
  </si>
  <si>
    <t>Sjötransport</t>
  </si>
  <si>
    <t>Transportföretag</t>
  </si>
  <si>
    <t>Vägtransport</t>
  </si>
  <si>
    <t>Bankverksamhet</t>
  </si>
  <si>
    <t>Sparande, finansiering och finansiell riskhantering</t>
  </si>
  <si>
    <t>Kreditinstitut</t>
  </si>
  <si>
    <t>Finansmarknadsinfrastruktur</t>
  </si>
  <si>
    <t>Centrala motparter</t>
  </si>
  <si>
    <t>Handelsplatser</t>
  </si>
  <si>
    <t>Hälso- och sjukvård</t>
  </si>
  <si>
    <t>Smittskydd – människor</t>
  </si>
  <si>
    <t>EU-referenslaboratorium</t>
  </si>
  <si>
    <t>Försörjning av sjukvårdsprodukter</t>
  </si>
  <si>
    <t>Farmaceutiska basprodukter- och läkemedelstillverkning</t>
  </si>
  <si>
    <t>FoU</t>
  </si>
  <si>
    <t>Vårdgivare</t>
  </si>
  <si>
    <t>Dricksvatten</t>
  </si>
  <si>
    <t>Dricksvattenförsörjning</t>
  </si>
  <si>
    <t>Avloppsvatten</t>
  </si>
  <si>
    <t>Avlopp</t>
  </si>
  <si>
    <t>Produktion, bearbetning och distribution av livsmedel</t>
  </si>
  <si>
    <t>Avfallshantering</t>
  </si>
  <si>
    <t>Rymden</t>
  </si>
  <si>
    <t>Elektronisk kommunikation</t>
  </si>
  <si>
    <t>Digital infrastruktur</t>
  </si>
  <si>
    <t>Förvaltning av IKT-tjänster  (mellan företag)</t>
  </si>
  <si>
    <t>Digitala leverantörer</t>
  </si>
  <si>
    <t>Post- och budtjänster</t>
  </si>
  <si>
    <t>Post</t>
  </si>
  <si>
    <t>Offentlig förvaltning</t>
  </si>
  <si>
    <t>Säkerställande av rikets ledning och offentlig förvaltning</t>
  </si>
  <si>
    <t>Myndighet</t>
  </si>
  <si>
    <t>Region</t>
  </si>
  <si>
    <t>Kommun</t>
  </si>
  <si>
    <t>Kommunalförbund</t>
  </si>
  <si>
    <t>Forskning</t>
  </si>
  <si>
    <t>Universitet</t>
  </si>
  <si>
    <t>Högskola</t>
  </si>
  <si>
    <t>Övrig enskild utbildningsanordnare</t>
  </si>
  <si>
    <t>Tillverkning, produktion och distribution av kemikalier</t>
  </si>
  <si>
    <t>Industri</t>
  </si>
  <si>
    <t>Distribuerar kemiskt ämne eller beredning för tredje parts räkning (även återförsäljare)</t>
  </si>
  <si>
    <t>Producerar varor genom att använda kemiska ämnen och blandningar</t>
  </si>
  <si>
    <t>Tillverkar kemiskt ämne</t>
  </si>
  <si>
    <t>Tillverkning</t>
  </si>
  <si>
    <t>Tillverkning av datorer och kringutrustning  (SNI C26.2)</t>
  </si>
  <si>
    <t>Tillverkning av elektroniska komponenter och kretskort (SNI C26.1)</t>
  </si>
  <si>
    <t>Tillverkning av hemelektronik  (SNI C26.4)</t>
  </si>
  <si>
    <t>Tillverkning av instrument och apparater för mätning, provning och navigering samt ur/klockor  (SNI C26.5)</t>
  </si>
  <si>
    <t>Tillverkning av kommunikationsutrustning  (SNI C26.3)</t>
  </si>
  <si>
    <t>Tillverkning av optiska instrument, magnetiska och optiska medier och fotoutrustning  (SNI C26.7, C26.8)</t>
  </si>
  <si>
    <t>Tillverkning av strålningsutrustning samt elektromedicinsk och elektroterapeutisk utrustning  (SNI C26.6)</t>
  </si>
  <si>
    <t>Batteri- och ackumulatortillverkning (SNI C27.2)</t>
  </si>
  <si>
    <t>Tillverkning av annan elapparatur (elektrisk utrustning) (SNI C27.9)</t>
  </si>
  <si>
    <t>Tillverkning av belysningsarmatur (SNI C27.4)</t>
  </si>
  <si>
    <t>Tillverkning av elmotorer, generatorer och transformatorer samt apparater för distribution och styrning av el (SNI C27.1)</t>
  </si>
  <si>
    <t>Tillverkning av hushållsmaskiner och hushållsapparater (SNI C27.5)</t>
  </si>
  <si>
    <t>Tillverkning av ledningar och kablar och kabeltillbehör (SNI C27.3)</t>
  </si>
  <si>
    <t>Tillverkning av andra maskiner för allmänt ändamål (SNI C28.2)</t>
  </si>
  <si>
    <t>Tillverkning av andra specialmaskiner (SNI C28.9)</t>
  </si>
  <si>
    <t>Tillverkning av jord- och skogsbruksmaskiner (SNI C28.3)</t>
  </si>
  <si>
    <t>Tillverkning av maskiner för allmänt ändamål (SNI C28.1)</t>
  </si>
  <si>
    <t>Tillverkning av maskiner för metallbearbetning och verktygsmaskiner (SNI C28.4)</t>
  </si>
  <si>
    <t>Svar</t>
  </si>
  <si>
    <t>Sektor inom EU/EEAS</t>
  </si>
  <si>
    <t>Ja</t>
  </si>
  <si>
    <t>Nej</t>
  </si>
  <si>
    <t>Hur identifierade ni er organisation som en NIS2-verksamhetsutövare?</t>
  </si>
  <si>
    <t>Genom lag (cybersäkerhetslagen)</t>
  </si>
  <si>
    <t xml:space="preserve">Genom föreskrifter (om anmälan och identifiering av väsentlig eller viktig verksamhetsutövare) </t>
  </si>
  <si>
    <t>Identifierade</t>
  </si>
  <si>
    <t xml:space="preserve">Omfattas ni av DORA-förordningen? </t>
  </si>
  <si>
    <t xml:space="preserve">EU/EES-länder (alla blandat i bokstavsordning) </t>
  </si>
  <si>
    <t>Belgien</t>
  </si>
  <si>
    <t>Bulgarien</t>
  </si>
  <si>
    <t>Cypern</t>
  </si>
  <si>
    <t>Danmark</t>
  </si>
  <si>
    <t>Estland</t>
  </si>
  <si>
    <t>Finland</t>
  </si>
  <si>
    <t>Frankrike</t>
  </si>
  <si>
    <t>Grekland</t>
  </si>
  <si>
    <t>Irland</t>
  </si>
  <si>
    <t>Island</t>
  </si>
  <si>
    <t>Italien</t>
  </si>
  <si>
    <t>Kroatien</t>
  </si>
  <si>
    <t>Lettland</t>
  </si>
  <si>
    <t>Liechtenstein</t>
  </si>
  <si>
    <t>Litauen</t>
  </si>
  <si>
    <t>Luxemburg</t>
  </si>
  <si>
    <t>Malta</t>
  </si>
  <si>
    <t>Nederländerna</t>
  </si>
  <si>
    <t>Norge</t>
  </si>
  <si>
    <t>Polen</t>
  </si>
  <si>
    <t>Portugal</t>
  </si>
  <si>
    <t>Rumänien</t>
  </si>
  <si>
    <t>Slovakien</t>
  </si>
  <si>
    <t>Slovenien</t>
  </si>
  <si>
    <t>Spanien</t>
  </si>
  <si>
    <t>Sverige</t>
  </si>
  <si>
    <t>Tjeckien</t>
  </si>
  <si>
    <t>Tyskland</t>
  </si>
  <si>
    <t>Ungern</t>
  </si>
  <si>
    <t>Österrike</t>
  </si>
  <si>
    <t>Land</t>
  </si>
  <si>
    <t xml:space="preserve">Vilken kategori tillhör er organisation? </t>
  </si>
  <si>
    <t>Väsentlig</t>
  </si>
  <si>
    <t>Typ av sak</t>
  </si>
  <si>
    <t>Viktig</t>
  </si>
  <si>
    <t>Etiketter och labels</t>
  </si>
  <si>
    <t>Vilka är era tillgångar på internet i form av IP-adresser och domännamn?</t>
  </si>
  <si>
    <t>Statiska IP-adresser (CIDR-notation)</t>
  </si>
  <si>
    <t xml:space="preserve">Domännamn, utan subdomän
</t>
  </si>
  <si>
    <t xml:space="preserve">AS-nummer, endast vid eget autonomt system (frivillig uppgift) </t>
  </si>
  <si>
    <t xml:space="preserve">E-postadress till funktionsbrevlåda </t>
  </si>
  <si>
    <t>Namn</t>
  </si>
  <si>
    <t>Roll (frivillig uppgift)</t>
  </si>
  <si>
    <t>Sekundär e-postadress (frivillig uppgift)</t>
  </si>
  <si>
    <t>Cat_Key</t>
  </si>
  <si>
    <t>Cat_Label</t>
  </si>
  <si>
    <t>Sub_Key</t>
  </si>
  <si>
    <t>Sub_Label</t>
  </si>
  <si>
    <t>SubSub_Key</t>
  </si>
  <si>
    <t>SubSub_Label</t>
  </si>
  <si>
    <t>CAT01</t>
  </si>
  <si>
    <t>CAT02</t>
  </si>
  <si>
    <t>CAT03</t>
  </si>
  <si>
    <t>CAT04</t>
  </si>
  <si>
    <t>CAT05</t>
  </si>
  <si>
    <t>CAT06</t>
  </si>
  <si>
    <t>CAT07</t>
  </si>
  <si>
    <t>CAT08</t>
  </si>
  <si>
    <t>CAT09</t>
  </si>
  <si>
    <t>CAT10</t>
  </si>
  <si>
    <t>CAT11</t>
  </si>
  <si>
    <t>SUB01</t>
  </si>
  <si>
    <t>SUB02</t>
  </si>
  <si>
    <t>SUB03</t>
  </si>
  <si>
    <t>SUB04</t>
  </si>
  <si>
    <t>SUB07</t>
  </si>
  <si>
    <t>SUB08</t>
  </si>
  <si>
    <t>SUB09</t>
  </si>
  <si>
    <t>SUB10</t>
  </si>
  <si>
    <t>CAT12</t>
  </si>
  <si>
    <t>CAT13</t>
  </si>
  <si>
    <t>CAT14</t>
  </si>
  <si>
    <t>CAT15</t>
  </si>
  <si>
    <t>CAT16</t>
  </si>
  <si>
    <t>CAT17</t>
  </si>
  <si>
    <t>CAT18</t>
  </si>
  <si>
    <t>SS01</t>
  </si>
  <si>
    <t>SS02</t>
  </si>
  <si>
    <t>SS03</t>
  </si>
  <si>
    <t>SS04</t>
  </si>
  <si>
    <t>SS05</t>
  </si>
  <si>
    <t>SS06</t>
  </si>
  <si>
    <t>SS07</t>
  </si>
  <si>
    <t>SS08</t>
  </si>
  <si>
    <t>SS09</t>
  </si>
  <si>
    <t>SS10</t>
  </si>
  <si>
    <t>SS11</t>
  </si>
  <si>
    <t>SS12</t>
  </si>
  <si>
    <t>SS13</t>
  </si>
  <si>
    <t>SS14</t>
  </si>
  <si>
    <t>SS15</t>
  </si>
  <si>
    <t>SS16</t>
  </si>
  <si>
    <t>SS17</t>
  </si>
  <si>
    <t>SS18</t>
  </si>
  <si>
    <t>SS19</t>
  </si>
  <si>
    <t>SS20</t>
  </si>
  <si>
    <t>SS21</t>
  </si>
  <si>
    <t>SS22</t>
  </si>
  <si>
    <t>SS23</t>
  </si>
  <si>
    <t>SS24</t>
  </si>
  <si>
    <t>SS25</t>
  </si>
  <si>
    <t>SS26</t>
  </si>
  <si>
    <t>SS27</t>
  </si>
  <si>
    <t>SS28</t>
  </si>
  <si>
    <t>SS29</t>
  </si>
  <si>
    <t>SS30</t>
  </si>
  <si>
    <t>SS31</t>
  </si>
  <si>
    <t>SS32</t>
  </si>
  <si>
    <t>SS33</t>
  </si>
  <si>
    <t>SS34</t>
  </si>
  <si>
    <t>SUB11</t>
  </si>
  <si>
    <t>SUB12</t>
  </si>
  <si>
    <t>SS35</t>
  </si>
  <si>
    <t>SS36</t>
  </si>
  <si>
    <t>SS37</t>
  </si>
  <si>
    <t>Cat_Key (helper)</t>
  </si>
  <si>
    <t>Sub_Key(Helper)</t>
  </si>
  <si>
    <t>Cat_Key_From_Sub (helper)</t>
  </si>
  <si>
    <t>Sub_Key_from_SubSub (helper)</t>
  </si>
  <si>
    <t>Cat_Label (map)</t>
  </si>
  <si>
    <t>Sub_Label (map)</t>
  </si>
  <si>
    <t>Sub_Key (map)</t>
  </si>
  <si>
    <t>Cat_Key (map)</t>
  </si>
  <si>
    <t>SubSub_Label (map)</t>
  </si>
  <si>
    <t>SUB13</t>
  </si>
  <si>
    <t>SUB14</t>
  </si>
  <si>
    <t>SS38</t>
  </si>
  <si>
    <t>SS39</t>
  </si>
  <si>
    <t>SS40</t>
  </si>
  <si>
    <t>SS41</t>
  </si>
  <si>
    <t>SUB15</t>
  </si>
  <si>
    <t>SS42</t>
  </si>
  <si>
    <t>SUB16</t>
  </si>
  <si>
    <t>SS43</t>
  </si>
  <si>
    <t>SS44</t>
  </si>
  <si>
    <t>SUB17</t>
  </si>
  <si>
    <t>SUB18</t>
  </si>
  <si>
    <t>SS45</t>
  </si>
  <si>
    <t>SS46</t>
  </si>
  <si>
    <t>SUB20</t>
  </si>
  <si>
    <t>SS47</t>
  </si>
  <si>
    <t>SS48</t>
  </si>
  <si>
    <t>SS49</t>
  </si>
  <si>
    <t>SS50</t>
  </si>
  <si>
    <t>SS51</t>
  </si>
  <si>
    <t>SS52</t>
  </si>
  <si>
    <t>SS53</t>
  </si>
  <si>
    <t>SUB21</t>
  </si>
  <si>
    <t>SUB22</t>
  </si>
  <si>
    <t>SS54</t>
  </si>
  <si>
    <t>SS55</t>
  </si>
  <si>
    <t>SS56</t>
  </si>
  <si>
    <t>SUB23</t>
  </si>
  <si>
    <t>SS57</t>
  </si>
  <si>
    <t>SS58</t>
  </si>
  <si>
    <t>SS59</t>
  </si>
  <si>
    <t>SS60</t>
  </si>
  <si>
    <t>SS61</t>
  </si>
  <si>
    <t>SS62</t>
  </si>
  <si>
    <t>SS63</t>
  </si>
  <si>
    <t>SUB24</t>
  </si>
  <si>
    <t>SS64</t>
  </si>
  <si>
    <t>SS65</t>
  </si>
  <si>
    <t>SUB25</t>
  </si>
  <si>
    <t>SS67</t>
  </si>
  <si>
    <t>SS68</t>
  </si>
  <si>
    <t>SUB26</t>
  </si>
  <si>
    <t>SS69</t>
  </si>
  <si>
    <t>SUB27</t>
  </si>
  <si>
    <t>SS70</t>
  </si>
  <si>
    <t>SS71</t>
  </si>
  <si>
    <t>SS72</t>
  </si>
  <si>
    <t>SS73</t>
  </si>
  <si>
    <t>SUB28</t>
  </si>
  <si>
    <t>SUB29</t>
  </si>
  <si>
    <t>SUB30</t>
  </si>
  <si>
    <t>SS74</t>
  </si>
  <si>
    <t>SS75</t>
  </si>
  <si>
    <t>SS76</t>
  </si>
  <si>
    <t>SS77</t>
  </si>
  <si>
    <t>SS78</t>
  </si>
  <si>
    <t>SS79</t>
  </si>
  <si>
    <t>SS80</t>
  </si>
  <si>
    <t>SS81</t>
  </si>
  <si>
    <t>SS82</t>
  </si>
  <si>
    <t>SS83</t>
  </si>
  <si>
    <t>SS84</t>
  </si>
  <si>
    <t>SS85</t>
  </si>
  <si>
    <t>SS86</t>
  </si>
  <si>
    <t>SS87</t>
  </si>
  <si>
    <t>SS88</t>
  </si>
  <si>
    <t>SS89</t>
  </si>
  <si>
    <t>SS90</t>
  </si>
  <si>
    <t>sub_id</t>
  </si>
  <si>
    <t>id</t>
  </si>
  <si>
    <t>Sektor (NIS2)</t>
  </si>
  <si>
    <t>Verksamhetstyp</t>
  </si>
  <si>
    <t>Företag</t>
  </si>
  <si>
    <t>Sektor 1</t>
  </si>
  <si>
    <t>Sektor 2</t>
  </si>
  <si>
    <t>Sektor 3</t>
  </si>
  <si>
    <t>Sektor 4</t>
  </si>
  <si>
    <t>Sektor 5</t>
  </si>
  <si>
    <t>Verksamhet 1</t>
  </si>
  <si>
    <t>Samhällsfunktion 1</t>
  </si>
  <si>
    <t>Samhällsfunktion 2</t>
  </si>
  <si>
    <t>Verksamhet 3</t>
  </si>
  <si>
    <t>Verksamhet 2</t>
  </si>
  <si>
    <t>Samhällsfunktion 3</t>
  </si>
  <si>
    <t>Samhällsfunktion 4</t>
  </si>
  <si>
    <t>Verksamhet 4</t>
  </si>
  <si>
    <t>Samhällsfunktion 5</t>
  </si>
  <si>
    <t>Verksamhet 5</t>
  </si>
  <si>
    <t>Typ av anmälan</t>
  </si>
  <si>
    <t>Ny anmälan</t>
  </si>
  <si>
    <t>Uppdatera tidigare information</t>
  </si>
  <si>
    <t>Version</t>
  </si>
  <si>
    <t>QA</t>
  </si>
  <si>
    <t>Sektor 6</t>
  </si>
  <si>
    <t>Sektor 7</t>
  </si>
  <si>
    <t>Sektor 8</t>
  </si>
  <si>
    <t>Sektor 9</t>
  </si>
  <si>
    <t>Sektor 10</t>
  </si>
  <si>
    <t>Upprättad</t>
  </si>
  <si>
    <t>1.0</t>
  </si>
  <si>
    <t>Samhällsfunktion 6</t>
  </si>
  <si>
    <t>Verksamhet 6</t>
  </si>
  <si>
    <t>Samhällsfunktion 7</t>
  </si>
  <si>
    <t>Verksamhet 7</t>
  </si>
  <si>
    <t>Samhällsfunktion 8</t>
  </si>
  <si>
    <t>Verksamhet 8</t>
  </si>
  <si>
    <t>Samhällsfunktion 9</t>
  </si>
  <si>
    <t>Verksamhet 9</t>
  </si>
  <si>
    <t>Samhällsfunktion 10</t>
  </si>
  <si>
    <t>Verksamhet 10</t>
  </si>
  <si>
    <t>data_field</t>
  </si>
  <si>
    <t>data_output</t>
  </si>
  <si>
    <t>Sektor_Index</t>
  </si>
  <si>
    <t>Kontaktuppgifter till inrapportören</t>
  </si>
  <si>
    <t>Välj ur listan</t>
  </si>
  <si>
    <t>Anmälan för verksamhetsutövare som omfattas av cybersäkerhetslagen (NIS2)</t>
  </si>
  <si>
    <t>Omfattas ni av DORA-förordningen? (Klicka på den gula rutan och välj ur listan)</t>
  </si>
  <si>
    <t>Är ni en väsentlig eller viktig verksamhetsutövare? (Klicka på den gula rutan och välj ur listan)</t>
  </si>
  <si>
    <t>Lämna uppgifter om hur ni identifierar er på internet (Klicka på den gula rutan och välj ur listan)</t>
  </si>
  <si>
    <t>E-postadress</t>
  </si>
  <si>
    <t xml:space="preserve">Postadress </t>
  </si>
  <si>
    <t xml:space="preserve">Hjälptext </t>
  </si>
  <si>
    <r>
      <rPr>
        <b/>
        <sz val="11"/>
        <color theme="1"/>
        <rFont val="Calibri"/>
        <family val="2"/>
        <scheme val="minor"/>
      </rPr>
      <t>Alla fält är obligatoriska</t>
    </r>
    <r>
      <rPr>
        <sz val="11"/>
        <color theme="1"/>
        <rFont val="Calibri"/>
        <family val="2"/>
        <scheme val="minor"/>
      </rPr>
      <t xml:space="preserve"> (om inte annat anges). För att välja alternativ i formuläret klicka på pilen till höger om rutorna. </t>
    </r>
  </si>
  <si>
    <t>Inom vilken/vilka sektorer är er organisation verksam? Välj minst en rad och klicka på pilen till höger för att välja rätt kategori</t>
  </si>
  <si>
    <t>Hur identifierade ni er organisation som en verksamhetsutövare? (Klicka på den gula rutan och välj ur listan)</t>
  </si>
  <si>
    <t>namn_field</t>
  </si>
  <si>
    <t>check_field</t>
  </si>
  <si>
    <t>E-postadress i händelse av att inrapportören är otillgänglig (frivillig uppgift)</t>
  </si>
  <si>
    <t xml:space="preserve">Behandling av personuppgifter </t>
  </si>
  <si>
    <t>Hur vill ni lämna uppgifter om era IP-adresser och domännamn?</t>
  </si>
  <si>
    <t>Vi är redan anslutna till ANTS</t>
  </si>
  <si>
    <t>Vi lämnar uppgifter här och vill ansluta oss till ANTS</t>
  </si>
  <si>
    <t>Vi lämnar uppgifter här och vill inte ansluta oss till ANTS</t>
  </si>
  <si>
    <t>Observera! Filens namn får vara max 40 tecken långt och inte innehålla å,ä,ö eller några specialtecken.</t>
  </si>
  <si>
    <t>Finansiering, sparande och finansiell riskhantering</t>
  </si>
  <si>
    <t>Kemisk industri</t>
  </si>
  <si>
    <t>Operatör av raffinaderier och bearbetningsanläggningar</t>
  </si>
  <si>
    <t>1.1</t>
  </si>
  <si>
    <t>Genom lag och föreskrifter</t>
  </si>
  <si>
    <t>Elektronisk kommunikation för rymd</t>
  </si>
  <si>
    <r>
      <t>Tillbaka till Anmälan</t>
    </r>
    <r>
      <rPr>
        <b/>
        <sz val="11"/>
        <color rgb="FF0B233E"/>
        <rFont val="Calibri"/>
        <family val="2"/>
        <scheme val="minor"/>
      </rPr>
      <t xml:space="preserve"> ↩</t>
    </r>
  </si>
  <si>
    <t xml:space="preserve">Tillhandahållare av allmänt tillgängliga elektroniska kommunikationstjänster </t>
  </si>
  <si>
    <t>Tillhandahållare av allmänna elektroniska kommunikationsnät</t>
  </si>
  <si>
    <t>Tillhandahållare av betrodda tjänster</t>
  </si>
  <si>
    <t>Leverantörer av nätverk för leverans av innehåll (Content Delivery Networks, ”CDN”)</t>
  </si>
  <si>
    <t>Leverantörer av datacentraltjänster</t>
  </si>
  <si>
    <t xml:space="preserve">Leverantörer av DNS-tjänster </t>
  </si>
  <si>
    <t xml:space="preserve">Leverantörer av internetknutpunkter (IXP) </t>
  </si>
  <si>
    <t xml:space="preserve">Leverantörer av molntjänster </t>
  </si>
  <si>
    <t>Registreringsenheter för toppdomän</t>
  </si>
  <si>
    <t xml:space="preserve">Leverantörer av utlokaliserade driftstjänster </t>
  </si>
  <si>
    <t>Leverantör av utlokaliserade säkerhetstjänster</t>
  </si>
  <si>
    <t>Leverantörer av plattformar för sociala nätverkstjänster</t>
  </si>
  <si>
    <t>Leverantörer av marknadsplatser online</t>
  </si>
  <si>
    <t>Leverantörer av sökmotorer</t>
  </si>
  <si>
    <t>Statlig myndighet</t>
  </si>
  <si>
    <r>
      <t xml:space="preserve">Automatiska notifieringar om tekniska sårbarheter (ANTS) är kostnadsfritt och tillgängligt för alla svenska verksamheter, läs mer om ANTS hos CERT-SE.
</t>
    </r>
    <r>
      <rPr>
        <b/>
        <sz val="9"/>
        <rFont val="Calibri"/>
        <family val="2"/>
        <scheme val="minor"/>
      </rPr>
      <t xml:space="preserve">Organisationer anslutna till ANTS behöver inte uppdatera förändringar inom 14 dagar, vilket annars är kravet.  </t>
    </r>
    <r>
      <rPr>
        <sz val="9"/>
        <rFont val="Calibri"/>
        <family val="2"/>
        <scheme val="minor"/>
      </rPr>
      <t xml:space="preserve">                                                                                 
Uppgifter kan lämnas på två sätt: 
1) Genom att vara ansluten till ANTS.
2) Lämna uppgifter i formuläret. I formuläret kan du även uppge om du vill ansluta dig till ANTS. Om din organisation anger att ni vill ansluta er till ANTS, ombesörjer vi det och fortsätta uppdateringar av uppgifter sker inom ramen för ANTS.                                                                                                                                                                                                Om er organisation väljer att inte ansluta er till ANTS skickas uppgifterna till CERT-SE, men det räknas inte som en registrering i ANTS och vid förändring av uppgifterna ska uppdatering ske inom 14 dagar.Uppdateringar hanteras genom att göra en ny anmälan i E-tjänstportalen. 
*CSIRT står för Computer Security Incident Response Team
*CERT-SE står för Computer Emergency Response Team – Sweden.         
</t>
    </r>
  </si>
  <si>
    <t xml:space="preserve">Operatörer av intelligenta transportsystem (ITS) </t>
  </si>
  <si>
    <t>Vägmyndigheter</t>
  </si>
  <si>
    <t>Flygplatens ledningsenheter</t>
  </si>
  <si>
    <t>Enheter som driver närliggande anläggningar inom flygplatser</t>
  </si>
  <si>
    <t>Operatörer av sjötrafiktjänst (VTS)</t>
  </si>
  <si>
    <t>Tillverkning av motorfordon, släpfordon och påhängsvagnar (SNI C29)</t>
  </si>
  <si>
    <t>Tillverkning av andra transportmedel (SNI C30)</t>
  </si>
  <si>
    <t>Check_Label</t>
  </si>
  <si>
    <t>Check_SubCode</t>
  </si>
  <si>
    <t>Organisationsnamn (etableringsställe)</t>
  </si>
  <si>
    <t>Erbjuder er organisation digitala tjänster inom EU/EES?</t>
  </si>
  <si>
    <t>Har er organisation något juridiskt etableringsställe utanför Sverige inom EU/EES?</t>
  </si>
  <si>
    <r>
      <rPr>
        <b/>
        <sz val="9"/>
        <color theme="1"/>
        <rFont val="Calibri"/>
        <family val="2"/>
        <scheme val="minor"/>
      </rPr>
      <t xml:space="preserve">Väsentlig respektive viktig </t>
    </r>
    <r>
      <rPr>
        <sz val="9"/>
        <color theme="1"/>
        <rFont val="Calibri"/>
        <family val="2"/>
        <scheme val="minor"/>
      </rPr>
      <t xml:space="preserve">
Det finns två kategorier av verksamhetsutövare – väsentliga respektive viktiga. Tillhör ni båda kategorier ange endast väsentlig.
</t>
    </r>
  </si>
  <si>
    <r>
      <rPr>
        <b/>
        <sz val="9"/>
        <color theme="1"/>
        <rFont val="Calibri"/>
        <family val="2"/>
        <scheme val="minor"/>
      </rPr>
      <t>DORA – Digital Operational Resilience Act</t>
    </r>
    <r>
      <rPr>
        <sz val="9"/>
        <color theme="1"/>
        <rFont val="Calibri"/>
        <family val="2"/>
        <scheme val="minor"/>
      </rPr>
      <t xml:space="preserve">
Förordning (EU) 2022/2554 om digital operativ motståndskraft är en EU-förordning för finansiella företag. Verksamheter inom sektorerna finansmarknadsinfrastruktur och bankverksamhet faller under DORA-förordningens tillämpningsområde.</t>
    </r>
  </si>
  <si>
    <r>
      <rPr>
        <sz val="9"/>
        <rFont val="Calibri"/>
        <family val="2"/>
        <scheme val="minor"/>
      </rPr>
      <t>I varje medlemsstat kan det finnas verksamhetsutövare som av olika skäl är viktiga för samhällets funktion men inte omfattas enligt huvudregeln för att de inte uppfyller storlekskravet. NIS2-direktivet ger medlemsstaterna möjlighet att utvidga regleringen så att även sådana verksamhetsutövare omfattas av lagkraven. Vilka som ska omfattas av dessa regler går att läsa i myndigheten för civilt försvars föreskrifter om anmälan och identifiering av väsentliga och viktiga verksamhetsutövare (MCFFS 2026:1).</t>
    </r>
    <r>
      <rPr>
        <sz val="9"/>
        <color rgb="FFFF0000"/>
        <rFont val="Calibri"/>
        <family val="2"/>
        <scheme val="minor"/>
      </rPr>
      <t xml:space="preserve"> </t>
    </r>
  </si>
  <si>
    <r>
      <rPr>
        <b/>
        <sz val="9"/>
        <color theme="1"/>
        <rFont val="Calibri"/>
        <family val="2"/>
        <scheme val="minor"/>
      </rPr>
      <t xml:space="preserve">Sektorsverksamhet
</t>
    </r>
    <r>
      <rPr>
        <sz val="9"/>
        <color theme="1"/>
        <rFont val="Calibri"/>
        <family val="2"/>
        <scheme val="minor"/>
      </rPr>
      <t xml:space="preserve">Sektorsverksamhet utgörs av verksamhet som anges i bilaga 1 eller 2 till NIS2-direktivet.
Med sektorsverksamhet i offentlig förvaltning avses sådan verksamhet som en kommun, region eller statlig myndighet är skyldig att utföra enligt författning. 
För guidning i att hitta sektor, viktig samhällsfunktion eller typ av verksamhetsutövare hänvisar vi till Myndigheten för civilt försvars hemsida, samt vägledningen för anmälan och identifering av samhällsviktiga verksamheter som omfattas av cybersäkerhetslagen.
</t>
    </r>
    <r>
      <rPr>
        <b/>
        <sz val="9"/>
        <color theme="1"/>
        <rFont val="Calibri"/>
        <family val="2"/>
        <scheme val="minor"/>
      </rPr>
      <t>Observera!</t>
    </r>
    <r>
      <rPr>
        <sz val="9"/>
        <color theme="1"/>
        <rFont val="Calibri"/>
        <family val="2"/>
        <scheme val="minor"/>
      </rPr>
      <t xml:space="preserve"> Det går bara att fylla i en sektor, en viktig samhällsfunktion och en typ av verksamhet per rad. Använd flera rader vid behov.</t>
    </r>
  </si>
  <si>
    <t>Hjälptext</t>
  </si>
  <si>
    <t>+Ange digitala tjänster eller juridisk etablering inom EU/EES</t>
  </si>
  <si>
    <t xml:space="preserve">Denna fråga ska enbart besvaras av en verksamhetsutövare som är leverantör av DNS-tjänster, registreringsenhet för toppdomäner, tillhandahåller domännamnsregistreringstjänster, leverantör av molntjänster, leverantör av datacentraltjänster, leverantör av nätverk för leverans av innehåll, leverantör av hanterade tjänster, leverantör av hanterade säkerhetstjänster eller leverantör av marknadsplatser online, sökmotorer eller plattformar för sociala nätverkstjänster.
Verksamhetsutövaren ska lämna information om den erbjuder sina tjänster (ovan nämnd sektorsverksamhet) i andra EU/EES-medlemsstater. Med att erbjuda tjänster menas att aktivt rikta sig till marknaden inom en annan medlemsstat inom EU/EES. 
Verksamhetsutövaren ska i förekommande fall även lämna adressuppgifter till sina andra juridiska etableringställen i dessa medlemsstater. Ett juridiskt etableringsställe innebär att verksamhet bedrivs genom en stabil struktur. Den rättsliga formen spelar mindre roll, exempelvis handla om en filial eller ett dotterföretag.                                                                                                                                                                    </t>
  </si>
  <si>
    <t>Denna tabell ska enbart fyllas i av verksamhetsutövare som är leverantörer av DNS-tjänster, registreringsenhet för toppdomäner, tillhandahåller domännamnsregistreringstjänster, leverantör av molntjänster, leverantör av datacentraltjänster, leverantör av nätverk för leverans av innehåll, leverantör av hanterade tjänster, leverantör av hanterade säkerhetstjänster eller leverantör av marknadsplatser online, sökmotorer eller plattformar för sociala nätverkstjänster. 
1) Ange i vilka EU/EES-medlemsstater ni erbjuder digitala tjänster (ovan nämnd sektorsverksamhet). Med att erbjuda tjänster avses att aktivt rikta sig till marknaden inom en annan medlemsstat inom EU/EES.
2) Ange i vilka EU/EES-medlemsstater ni har juridiska etableringställen och adressuppgifter till dessa. Ett juridiskt etableringsställe innebär att verksamhet bedrivs genom en stabil struktur. Den rättsliga formen spelar mindre roll, exempelvis handla om en filial eller ett dotterföretag.</t>
  </si>
  <si>
    <t>Erbjuder digital tjänst?</t>
  </si>
  <si>
    <t>Juridisk etablering?</t>
  </si>
  <si>
    <t xml:space="preserve">Ange i vilka EU/EES-medlemsstater ni erbjuder digitala tjänster eller har juridisk etablering
</t>
  </si>
  <si>
    <t>Om ni har svarat ja på någon av ovanstående frågor, klicka nedan för att ange nödvändig tilläggsinformation.</t>
  </si>
  <si>
    <t>1.2</t>
  </si>
  <si>
    <t>Järnvägsföretag inkl. tjänsteleverantör</t>
  </si>
  <si>
    <t>Infrastrukturförvaltare</t>
  </si>
  <si>
    <t>Ledningsenheter för hamnar inkl. hamnanläggningar</t>
  </si>
  <si>
    <t>Utländsk organisation utan företrädare i Sverige</t>
  </si>
  <si>
    <t>1.3</t>
  </si>
  <si>
    <t>Elföretag som bedriver leverans</t>
  </si>
  <si>
    <t>Systemansvariga för distributionssystem</t>
  </si>
  <si>
    <t>Systemansvariga för överföringssystem</t>
  </si>
  <si>
    <t>Energigas</t>
  </si>
  <si>
    <t>Gashandelsföretag</t>
  </si>
  <si>
    <t>Systemansvarig för distributionssystemet (DSO)</t>
  </si>
  <si>
    <t>Systemansvarig för överföringssystem (TSO)</t>
  </si>
  <si>
    <t>Systemansvarig för lagringssystem</t>
  </si>
  <si>
    <t>Systemansvarig för LNG anläggning</t>
  </si>
  <si>
    <t>Vätgasföretag</t>
  </si>
  <si>
    <t>Livsmedelsdistribution och livsmedelstillverkning</t>
  </si>
  <si>
    <t>Livsmedelsföretag</t>
  </si>
  <si>
    <t>Operatörer av markbaserad rymdinfrastruktur</t>
  </si>
  <si>
    <t>Digital infrastruktur (IKT)</t>
  </si>
  <si>
    <t>Digital infrastruktur (Digital Leverantör)</t>
  </si>
  <si>
    <t>SUB31</t>
  </si>
  <si>
    <t>Försörjning av sjukvårdsprodukter (Tillverkning)</t>
  </si>
  <si>
    <t>Tillverkning av medicintekniska produkter för sjukvård</t>
  </si>
  <si>
    <t>Tillverkning av medicintekniska produkter inkl. för in vitro-diagnostik</t>
  </si>
  <si>
    <t>1.4</t>
  </si>
  <si>
    <t>Uppdaterat sektorer. Hyperlänkar som figur ovanpå löptext</t>
  </si>
  <si>
    <t>Uppdaterat kategorier, sektorer</t>
  </si>
  <si>
    <t>Tilläggsinformation</t>
  </si>
  <si>
    <t>Datavalidering, sektorer</t>
  </si>
  <si>
    <t xml:space="preserve">Är ni en gränsöverskridande verksamhetsutövare inom digitala sektorer och är verksam i andra EU/EES länder?
(Klicka på de gula rutorna och välj ur listan)
</t>
  </si>
  <si>
    <r>
      <rPr>
        <b/>
        <sz val="9"/>
        <color theme="1"/>
        <rFont val="Calibri"/>
        <family val="2"/>
        <scheme val="minor"/>
      </rPr>
      <t xml:space="preserve">Organisation: </t>
    </r>
    <r>
      <rPr>
        <sz val="9"/>
        <color theme="1"/>
        <rFont val="Calibri"/>
        <family val="2"/>
        <scheme val="minor"/>
      </rPr>
      <t xml:space="preserve">Varje juridisk person som är en verksamhetsutövare som omfattas av cybersäkerhetslagen ska anmäla sig.                                                                                                                                                                                                                                                                                                                                                                                                                                                                                                                                                                                             
</t>
    </r>
    <r>
      <rPr>
        <b/>
        <sz val="9"/>
        <color theme="1"/>
        <rFont val="Calibri"/>
        <family val="2"/>
        <scheme val="minor"/>
      </rPr>
      <t>Företrädare i Sverige:</t>
    </r>
    <r>
      <rPr>
        <sz val="9"/>
        <color theme="1"/>
        <rFont val="Calibri"/>
        <family val="2"/>
        <scheme val="minor"/>
      </rPr>
      <t xml:space="preserve"> Verksamhetsutövare som erbjuder vissa tjänster i Sverige, men saknar etablering inom EES, ska utse en företrädare med etablering i Sverige eller i något annat land inom EES där tjänsterna erbjuds.  
Företrädare för verksamhetsutövare ska ange både sitt eget organisationsnamn och den organisation man företräder i rutan Organisationsnamn i Sverige, exempelvis Verksamhetsutövaren genom Företrädare.                                                                                            
</t>
    </r>
    <r>
      <rPr>
        <b/>
        <sz val="9"/>
        <color theme="1"/>
        <rFont val="Calibri"/>
        <family val="2"/>
        <scheme val="minor"/>
      </rPr>
      <t>Utländskt organisationsnummer:</t>
    </r>
    <r>
      <rPr>
        <sz val="9"/>
        <color theme="1"/>
        <rFont val="Calibri"/>
        <family val="2"/>
        <scheme val="minor"/>
      </rPr>
      <t xml:space="preserve"> Ska endast anges av de som inte har ett svenskt organisationsnummer
</t>
    </r>
    <r>
      <rPr>
        <b/>
        <sz val="9"/>
        <color theme="1"/>
        <rFont val="Calibri"/>
        <family val="2"/>
        <scheme val="minor"/>
      </rPr>
      <t>Uppdateringar:</t>
    </r>
    <r>
      <rPr>
        <sz val="9"/>
        <color theme="1"/>
        <rFont val="Calibri"/>
        <family val="2"/>
        <scheme val="minor"/>
      </rPr>
      <t xml:space="preserve"> Ska genomföras inom 14 dagar och hanteras genom att göra en ny anmälan och välj  "Uppdatera tidigare information" i rutan "Typ av anmälan".</t>
    </r>
  </si>
  <si>
    <t>Forskningsorganistion</t>
  </si>
  <si>
    <t>Enskild utbildningssamordnare</t>
  </si>
  <si>
    <t xml:space="preserve">Behöver du hjälp? Läs först hjälptexterna eller kontakta oss på e-post nis2anmalan@ncsc.se </t>
  </si>
  <si>
    <r>
      <rPr>
        <sz val="9"/>
        <color theme="1"/>
        <rFont val="Calibri"/>
        <family val="2"/>
        <scheme val="minor"/>
      </rPr>
      <t xml:space="preserve">Vi efterfrågar inrapportörens kontaktuppgifter. Vid felaktigheter eller frågor behöver NCSC eller aktuell tillsynsmyndighet kunna kontakta individen. </t>
    </r>
    <r>
      <rPr>
        <sz val="9"/>
        <color theme="1"/>
        <rFont val="Garamond"/>
        <family val="1"/>
      </rPr>
      <t xml:space="preserve">
</t>
    </r>
  </si>
  <si>
    <t xml:space="preserve">Den rättsliga grunden för insamlingen av uppgifter är rättslig förpliktelse. Enligt 23 § Cybersäkerhetsförordningen ska NCSC vara gemensam kontaktpunkt enligt artikel 8.3 i NIS 2-direktivet, i den ursprungliga lydelsen. Enligt 5 § Cybersäkerhetslagen (CSL) är det till den gemensamma kontaktpunkten som verksamhetsutövarna ska anmäla sig till, för att uppfylla sin anmälningsskyldighet enligt CSL. 
Den gemensamma kontaktpunkten ska enligt 28 - 30 §§ Cybersäkerhetsförordningen dela information med EU-kommissionen respektive ENISA.
Den gemensamma kontaktpunkten ska säkerställa ett sektorsövergripande samarbete med tillsynsmyndigheterna enligt 24 § CSF. Information om vilka som anmält sig är sådan information som tillsynsmyndigheterna behöver för att kunna utföra sina tillsynsuppgifter.
                                                                                                                                                                                                                                                                                 </t>
  </si>
  <si>
    <t>Datum för anmälan (ÅÅÅÅ-MM-DD)</t>
  </si>
  <si>
    <t>1.5</t>
  </si>
  <si>
    <t>Datum i anmälningsbladet tillagt, NCSC logga uppladdad tidigare i Juni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</si>
</sst>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7">
    <font>
      <sz val="11"/>
      <color theme="1"/>
      <name val="Calibri"/>
      <family val="2"/>
      <scheme val="minor"/>
    </font>
    <font>
      <sz val="11"/>
      <color rgb="FF006100"/>
      <name val="Calibri"/>
      <family val="2"/>
      <scheme val="minor"/>
    </font>
    <font>
      <sz val="11"/>
      <color rgb="FF9C5700"/>
      <name val="Calibri"/>
      <family val="2"/>
      <scheme val="minor"/>
    </font>
    <font>
      <b/>
      <sz val="11"/>
      <color theme="1"/>
      <name val="Calibri"/>
      <family val="2"/>
      <scheme val="minor"/>
    </font>
    <font>
      <sz val="11"/>
      <color theme="1"/>
      <name val="Garamond"/>
      <family val="1"/>
    </font>
    <font>
      <b/>
      <sz val="11"/>
      <color theme="1"/>
      <name val="Garamond"/>
      <family val="1"/>
    </font>
    <font>
      <b/>
      <sz val="11"/>
      <color theme="0"/>
      <name val="Garamond"/>
      <family val="1"/>
    </font>
    <font>
      <b/>
      <sz val="11"/>
      <name val="Garamond"/>
      <family val="1"/>
    </font>
    <font>
      <sz val="8"/>
      <name val="Calibri"/>
      <family val="2"/>
      <scheme val="minor"/>
    </font>
    <font>
      <sz val="11"/>
      <color theme="0"/>
      <name val="Garamond"/>
      <family val="1"/>
    </font>
    <font>
      <b/>
      <i/>
      <sz val="11"/>
      <color rgb="FFFF0000"/>
      <name val="Garamond"/>
      <family val="1"/>
    </font>
    <font>
      <b/>
      <sz val="11"/>
      <name val="Calibri"/>
      <family val="2"/>
      <scheme val="minor"/>
    </font>
    <font>
      <b/>
      <sz val="11"/>
      <color rgb="FFFF0000"/>
      <name val="Garamond"/>
      <family val="1"/>
    </font>
    <font>
      <b/>
      <sz val="11"/>
      <color theme="0"/>
      <name val="Calibri"/>
      <family val="2"/>
      <scheme val="minor"/>
    </font>
    <font>
      <i/>
      <sz val="8"/>
      <name val="Calibri"/>
      <family val="2"/>
      <scheme val="minor"/>
    </font>
    <font>
      <sz val="8"/>
      <name val="Garamond"/>
      <family val="1"/>
    </font>
    <font>
      <b/>
      <sz val="8"/>
      <name val="Calibri"/>
      <family val="2"/>
      <scheme val="minor"/>
    </font>
    <font>
      <b/>
      <sz val="11"/>
      <color theme="0"/>
      <name val="Calibri Light"/>
      <family val="2"/>
      <scheme val="major"/>
    </font>
    <font>
      <i/>
      <sz val="8"/>
      <color theme="1"/>
      <name val="Calibri"/>
      <family val="2"/>
      <scheme val="minor"/>
    </font>
    <font>
      <sz val="11"/>
      <color theme="0"/>
      <name val="Calibri Light"/>
      <family val="2"/>
      <scheme val="major"/>
    </font>
    <font>
      <b/>
      <sz val="18"/>
      <color theme="0"/>
      <name val="Calibri Light"/>
      <family val="2"/>
      <scheme val="major"/>
    </font>
    <font>
      <sz val="11"/>
      <color theme="1"/>
      <name val="Calibri Light"/>
      <family val="2"/>
      <scheme val="major"/>
    </font>
    <font>
      <sz val="11"/>
      <name val="Calibri"/>
      <family val="2"/>
      <scheme val="minor"/>
    </font>
    <font>
      <sz val="9"/>
      <color rgb="FFFF0000"/>
      <name val="Calibri"/>
      <family val="2"/>
      <scheme val="minor"/>
    </font>
    <font>
      <sz val="9"/>
      <name val="Calibri"/>
      <family val="2"/>
      <scheme val="minor"/>
    </font>
    <font>
      <b/>
      <sz val="9"/>
      <name val="Calibri"/>
      <family val="2"/>
      <scheme val="minor"/>
    </font>
    <font>
      <u/>
      <sz val="11"/>
      <color theme="10"/>
      <name val="Calibri"/>
      <family val="2"/>
      <scheme val="minor"/>
    </font>
    <font>
      <b/>
      <sz val="11"/>
      <color rgb="FF0B233E"/>
      <name val="Calibri"/>
      <family val="2"/>
      <scheme val="minor"/>
    </font>
    <font>
      <b/>
      <u/>
      <sz val="11"/>
      <color rgb="FF0B233E"/>
      <name val="Calibri"/>
      <family val="2"/>
      <scheme val="minor"/>
    </font>
    <font>
      <sz val="11"/>
      <name val="Calibri Light"/>
      <family val="2"/>
      <scheme val="major"/>
    </font>
    <font>
      <sz val="9"/>
      <color theme="1"/>
      <name val="Calibri"/>
      <family val="2"/>
      <scheme val="minor"/>
    </font>
    <font>
      <sz val="12"/>
      <color theme="0"/>
      <name val="Calibri Light"/>
      <family val="2"/>
      <scheme val="major"/>
    </font>
    <font>
      <sz val="9"/>
      <color theme="1"/>
      <name val="Garamond"/>
      <family val="2"/>
    </font>
    <font>
      <sz val="9"/>
      <color theme="1"/>
      <name val="Garamond"/>
      <family val="1"/>
    </font>
    <font>
      <b/>
      <sz val="9"/>
      <color theme="1"/>
      <name val="Calibri"/>
      <family val="2"/>
      <scheme val="minor"/>
    </font>
    <font>
      <i/>
      <sz val="10"/>
      <color theme="1"/>
      <name val="Calbri"/>
    </font>
    <font>
      <sz val="10"/>
      <color theme="1"/>
      <name val="Calbri"/>
    </font>
  </fonts>
  <fills count="11">
    <fill>
      <patternFill patternType="none"/>
    </fill>
    <fill>
      <patternFill patternType="gray125"/>
    </fill>
    <fill>
      <patternFill patternType="solid">
        <fgColor rgb="FFC6EFCE"/>
      </patternFill>
    </fill>
    <fill>
      <patternFill patternType="solid">
        <fgColor rgb="FFFFEB9C"/>
      </patternFill>
    </fill>
    <fill>
      <patternFill patternType="solid">
        <fgColor theme="0" tint="-0.14999847407452621"/>
        <bgColor indexed="64"/>
      </patternFill>
    </fill>
    <fill>
      <patternFill patternType="solid">
        <fgColor theme="6" tint="0.79998168889431442"/>
        <bgColor indexed="64"/>
      </patternFill>
    </fill>
    <fill>
      <patternFill patternType="solid">
        <fgColor rgb="FF0B233E"/>
        <bgColor indexed="64"/>
      </patternFill>
    </fill>
    <fill>
      <patternFill patternType="solid">
        <fgColor rgb="FFF6EFE9"/>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26" fillId="0" borderId="0" applyNumberFormat="0" applyFill="0" applyBorder="0" applyAlignment="0" applyProtection="0"/>
  </cellStyleXfs>
  <cellXfs count="111">
    <xf numFmtId="0" fontId="0" fillId="0" borderId="0" xfId="0"/>
    <xf numFmtId="0" fontId="3" fillId="0" borderId="0" xfId="0" applyFont="1"/>
    <xf numFmtId="0" fontId="4" fillId="0" borderId="0" xfId="0" applyFont="1"/>
    <xf numFmtId="0" fontId="3" fillId="0" borderId="0" xfId="0" applyFont="1" applyAlignment="1">
      <alignment horizontal="left"/>
    </xf>
    <xf numFmtId="0" fontId="0" fillId="0" borderId="0" xfId="0" applyAlignment="1">
      <alignment horizontal="left"/>
    </xf>
    <xf numFmtId="49" fontId="0" fillId="0" borderId="0" xfId="0" applyNumberFormat="1" applyAlignment="1">
      <alignment horizontal="left"/>
    </xf>
    <xf numFmtId="0" fontId="5" fillId="6" borderId="0" xfId="0" applyFont="1" applyFill="1" applyAlignment="1" applyProtection="1">
      <alignment horizontal="left"/>
      <protection hidden="1"/>
    </xf>
    <xf numFmtId="0" fontId="4" fillId="0" borderId="0" xfId="0" applyFont="1" applyProtection="1">
      <protection hidden="1"/>
    </xf>
    <xf numFmtId="0" fontId="5" fillId="0" borderId="0" xfId="0" applyFont="1" applyAlignment="1" applyProtection="1">
      <alignment horizontal="left"/>
      <protection hidden="1"/>
    </xf>
    <xf numFmtId="0" fontId="23" fillId="0" borderId="0" xfId="0" applyFont="1" applyProtection="1">
      <protection hidden="1"/>
    </xf>
    <xf numFmtId="0" fontId="4" fillId="8" borderId="0" xfId="0" applyFont="1" applyFill="1" applyProtection="1">
      <protection hidden="1"/>
    </xf>
    <xf numFmtId="0" fontId="17" fillId="6" borderId="0" xfId="0" applyFont="1" applyFill="1" applyAlignment="1" applyProtection="1">
      <alignment horizontal="left" vertical="center" wrapText="1"/>
      <protection hidden="1"/>
    </xf>
    <xf numFmtId="0" fontId="9" fillId="6" borderId="0" xfId="0" applyFont="1" applyFill="1" applyAlignment="1" applyProtection="1">
      <alignment horizontal="left" vertical="center" wrapText="1"/>
      <protection hidden="1"/>
    </xf>
    <xf numFmtId="0" fontId="17" fillId="6" borderId="0" xfId="0" applyFont="1" applyFill="1" applyProtection="1">
      <protection hidden="1"/>
    </xf>
    <xf numFmtId="0" fontId="7" fillId="0" borderId="0" xfId="0" applyFont="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0" fillId="0" borderId="0" xfId="0" applyProtection="1">
      <protection hidden="1"/>
    </xf>
    <xf numFmtId="0" fontId="0" fillId="4" borderId="2" xfId="0" applyFill="1" applyBorder="1" applyProtection="1">
      <protection hidden="1"/>
    </xf>
    <xf numFmtId="0" fontId="9" fillId="6" borderId="0" xfId="0" applyFont="1" applyFill="1" applyProtection="1">
      <protection hidden="1"/>
    </xf>
    <xf numFmtId="0" fontId="6" fillId="6" borderId="0" xfId="0" applyFont="1" applyFill="1" applyAlignment="1" applyProtection="1">
      <alignment horizontal="left" vertical="center" wrapText="1"/>
      <protection hidden="1"/>
    </xf>
    <xf numFmtId="0" fontId="9" fillId="0" borderId="0" xfId="0" applyFont="1" applyProtection="1">
      <protection hidden="1"/>
    </xf>
    <xf numFmtId="0" fontId="6" fillId="8" borderId="0" xfId="0" applyFont="1" applyFill="1" applyAlignment="1" applyProtection="1">
      <alignment horizontal="left" vertical="center" wrapText="1"/>
      <protection hidden="1"/>
    </xf>
    <xf numFmtId="0" fontId="9" fillId="8" borderId="0" xfId="0" applyFont="1" applyFill="1" applyProtection="1">
      <protection hidden="1"/>
    </xf>
    <xf numFmtId="0" fontId="14" fillId="0" borderId="0" xfId="0" applyFont="1" applyAlignment="1" applyProtection="1">
      <alignment horizontal="left" vertical="center"/>
      <protection hidden="1"/>
    </xf>
    <xf numFmtId="0" fontId="12" fillId="0" borderId="0" xfId="0" applyFont="1" applyAlignment="1" applyProtection="1">
      <alignment horizontal="center" vertical="center"/>
      <protection hidden="1"/>
    </xf>
    <xf numFmtId="0" fontId="10" fillId="0" borderId="0" xfId="0" applyFont="1" applyAlignment="1" applyProtection="1">
      <alignment vertical="top" wrapText="1"/>
      <protection hidden="1"/>
    </xf>
    <xf numFmtId="0" fontId="3" fillId="0" borderId="0" xfId="0" applyFont="1" applyAlignment="1" applyProtection="1">
      <alignment horizontal="left"/>
      <protection hidden="1"/>
    </xf>
    <xf numFmtId="0" fontId="16" fillId="0" borderId="0" xfId="0" applyFont="1" applyAlignment="1" applyProtection="1">
      <alignment horizontal="left" vertical="center" wrapText="1"/>
      <protection hidden="1"/>
    </xf>
    <xf numFmtId="0" fontId="4" fillId="4" borderId="1" xfId="0" applyFont="1" applyFill="1" applyBorder="1" applyProtection="1">
      <protection hidden="1"/>
    </xf>
    <xf numFmtId="0" fontId="15" fillId="0" borderId="0" xfId="0" applyFont="1" applyAlignment="1" applyProtection="1">
      <alignment horizontal="left" vertical="center" wrapText="1"/>
      <protection hidden="1"/>
    </xf>
    <xf numFmtId="0" fontId="0" fillId="4" borderId="2" xfId="0" applyFill="1" applyBorder="1" applyAlignment="1" applyProtection="1">
      <alignment wrapText="1"/>
      <protection hidden="1"/>
    </xf>
    <xf numFmtId="0" fontId="0" fillId="0" borderId="0" xfId="0" applyAlignment="1" applyProtection="1">
      <alignment shrinkToFit="1"/>
      <protection hidden="1"/>
    </xf>
    <xf numFmtId="0" fontId="13" fillId="6" borderId="0" xfId="0" applyFont="1" applyFill="1" applyAlignment="1" applyProtection="1">
      <alignment horizontal="left" vertical="center" wrapText="1"/>
      <protection hidden="1"/>
    </xf>
    <xf numFmtId="0" fontId="17" fillId="6" borderId="0" xfId="0" applyFont="1" applyFill="1" applyAlignment="1" applyProtection="1">
      <alignment horizontal="left"/>
      <protection hidden="1"/>
    </xf>
    <xf numFmtId="0" fontId="22" fillId="0" borderId="0" xfId="0" applyFont="1" applyProtection="1">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left" vertical="top"/>
      <protection hidden="1"/>
    </xf>
    <xf numFmtId="0" fontId="18" fillId="0" borderId="0" xfId="0" applyFont="1" applyProtection="1">
      <protection hidden="1"/>
    </xf>
    <xf numFmtId="0" fontId="1" fillId="2" borderId="0" xfId="1" applyProtection="1">
      <protection hidden="1"/>
    </xf>
    <xf numFmtId="0" fontId="11" fillId="3" borderId="0" xfId="2" applyFont="1" applyProtection="1">
      <protection hidden="1"/>
    </xf>
    <xf numFmtId="0" fontId="5" fillId="0" borderId="0" xfId="0" applyFont="1" applyProtection="1">
      <protection hidden="1"/>
    </xf>
    <xf numFmtId="0" fontId="2" fillId="3" borderId="0" xfId="2" applyProtection="1">
      <protection hidden="1"/>
    </xf>
    <xf numFmtId="0" fontId="2" fillId="3" borderId="0" xfId="2" applyBorder="1" applyProtection="1">
      <protection hidden="1"/>
    </xf>
    <xf numFmtId="0" fontId="2" fillId="0" borderId="0" xfId="2" applyFill="1" applyProtection="1">
      <protection hidden="1"/>
    </xf>
    <xf numFmtId="0" fontId="0" fillId="10" borderId="0" xfId="0" applyFill="1" applyProtection="1">
      <protection hidden="1"/>
    </xf>
    <xf numFmtId="0" fontId="0" fillId="9" borderId="0" xfId="0" applyFill="1" applyProtection="1">
      <protection hidden="1"/>
    </xf>
    <xf numFmtId="0" fontId="0" fillId="7" borderId="0" xfId="0" applyFill="1" applyProtection="1">
      <protection hidden="1"/>
    </xf>
    <xf numFmtId="0" fontId="0" fillId="0" borderId="1" xfId="0" applyBorder="1" applyAlignment="1" applyProtection="1">
      <alignment vertical="top" wrapText="1"/>
      <protection hidden="1"/>
    </xf>
    <xf numFmtId="49" fontId="28" fillId="0" borderId="0" xfId="3" applyNumberFormat="1" applyFont="1" applyFill="1" applyBorder="1" applyAlignment="1" applyProtection="1">
      <alignment horizontal="left" vertical="top"/>
      <protection hidden="1"/>
    </xf>
    <xf numFmtId="0" fontId="22" fillId="0" borderId="0" xfId="0" applyFont="1" applyAlignment="1" applyProtection="1">
      <alignment vertical="top"/>
      <protection hidden="1"/>
    </xf>
    <xf numFmtId="0" fontId="5" fillId="7" borderId="0" xfId="0" applyFont="1" applyFill="1" applyAlignment="1" applyProtection="1">
      <alignment horizontal="left"/>
      <protection hidden="1"/>
    </xf>
    <xf numFmtId="0" fontId="0" fillId="4" borderId="1" xfId="0" applyFill="1" applyBorder="1" applyProtection="1">
      <protection hidden="1"/>
    </xf>
    <xf numFmtId="0" fontId="18" fillId="0" borderId="0" xfId="0" applyFont="1" applyAlignment="1" applyProtection="1">
      <alignment horizontal="left" wrapText="1"/>
      <protection hidden="1"/>
    </xf>
    <xf numFmtId="0" fontId="19" fillId="6" borderId="0" xfId="0" applyFont="1" applyFill="1" applyProtection="1">
      <protection hidden="1"/>
    </xf>
    <xf numFmtId="0" fontId="19" fillId="6" borderId="0" xfId="0" applyFont="1" applyFill="1" applyAlignment="1" applyProtection="1">
      <alignment horizontal="left" vertical="center"/>
      <protection hidden="1"/>
    </xf>
    <xf numFmtId="49" fontId="28" fillId="0" borderId="0" xfId="3" applyNumberFormat="1" applyFont="1" applyFill="1" applyBorder="1" applyAlignment="1" applyProtection="1">
      <alignment horizontal="left" vertical="top" wrapText="1"/>
      <protection hidden="1"/>
    </xf>
    <xf numFmtId="0" fontId="31" fillId="6" borderId="1" xfId="0" applyFont="1" applyFill="1" applyBorder="1" applyProtection="1">
      <protection hidden="1"/>
    </xf>
    <xf numFmtId="0" fontId="0" fillId="0" borderId="1" xfId="0" applyBorder="1" applyAlignment="1" applyProtection="1">
      <alignment vertical="top"/>
      <protection hidden="1"/>
    </xf>
    <xf numFmtId="0" fontId="0" fillId="9" borderId="1" xfId="0" applyFill="1" applyBorder="1" applyAlignment="1" applyProtection="1">
      <alignment horizontal="left" vertical="center"/>
      <protection locked="0" hidden="1"/>
    </xf>
    <xf numFmtId="0" fontId="0" fillId="4" borderId="1" xfId="0" applyFill="1" applyBorder="1" applyProtection="1">
      <protection locked="0" hidden="1"/>
    </xf>
    <xf numFmtId="0" fontId="0" fillId="9" borderId="1" xfId="0" applyFill="1" applyBorder="1" applyProtection="1">
      <protection locked="0" hidden="1"/>
    </xf>
    <xf numFmtId="49" fontId="0" fillId="9" borderId="1" xfId="0" applyNumberFormat="1" applyFill="1" applyBorder="1" applyProtection="1">
      <protection locked="0" hidden="1"/>
    </xf>
    <xf numFmtId="0" fontId="0" fillId="9" borderId="6" xfId="0" applyFill="1" applyBorder="1" applyProtection="1">
      <protection locked="0" hidden="1"/>
    </xf>
    <xf numFmtId="0" fontId="0" fillId="9" borderId="1" xfId="0" applyFill="1" applyBorder="1" applyAlignment="1" applyProtection="1">
      <alignment horizontal="left" vertical="center" wrapText="1"/>
      <protection locked="0" hidden="1"/>
    </xf>
    <xf numFmtId="164" fontId="0" fillId="9" borderId="1" xfId="0" applyNumberFormat="1" applyFill="1" applyBorder="1" applyAlignment="1" applyProtection="1">
      <alignment horizontal="left"/>
      <protection locked="0" hidden="1"/>
    </xf>
    <xf numFmtId="0" fontId="17" fillId="6" borderId="0" xfId="0" applyFont="1" applyFill="1" applyAlignment="1" applyProtection="1">
      <alignment horizontal="left" vertical="top" wrapText="1"/>
      <protection hidden="1"/>
    </xf>
    <xf numFmtId="0" fontId="0" fillId="0" borderId="0" xfId="0" applyAlignment="1" applyProtection="1">
      <alignment horizontal="left" vertical="top"/>
      <protection hidden="1"/>
    </xf>
    <xf numFmtId="0" fontId="1" fillId="0" borderId="0" xfId="1" applyFill="1" applyProtection="1">
      <protection hidden="1"/>
    </xf>
    <xf numFmtId="0" fontId="17" fillId="6" borderId="0" xfId="0" applyFont="1" applyFill="1" applyAlignment="1" applyProtection="1">
      <alignment vertical="top"/>
      <protection hidden="1"/>
    </xf>
    <xf numFmtId="0" fontId="3" fillId="0" borderId="0" xfId="0" applyFont="1" applyProtection="1">
      <protection hidden="1"/>
    </xf>
    <xf numFmtId="14" fontId="0" fillId="0" borderId="0" xfId="0" applyNumberFormat="1" applyAlignment="1" applyProtection="1">
      <alignment horizontal="left" vertical="top"/>
      <protection hidden="1"/>
    </xf>
    <xf numFmtId="49" fontId="0" fillId="0" borderId="0" xfId="0" applyNumberFormat="1" applyAlignment="1" applyProtection="1">
      <alignment horizontal="left" vertical="top"/>
      <protection hidden="1"/>
    </xf>
    <xf numFmtId="49" fontId="0" fillId="0" borderId="0" xfId="0" applyNumberFormat="1" applyProtection="1">
      <protection hidden="1"/>
    </xf>
    <xf numFmtId="14" fontId="0" fillId="9" borderId="1" xfId="0" applyNumberFormat="1" applyFill="1" applyBorder="1" applyProtection="1">
      <protection locked="0" hidden="1"/>
    </xf>
    <xf numFmtId="0" fontId="35" fillId="5" borderId="0" xfId="0" applyFont="1" applyFill="1" applyAlignment="1" applyProtection="1">
      <alignment vertical="top" wrapText="1"/>
      <protection hidden="1"/>
    </xf>
    <xf numFmtId="0" fontId="36" fillId="0" borderId="0" xfId="0" applyFont="1" applyAlignment="1" applyProtection="1">
      <alignment vertical="top" wrapText="1"/>
      <protection hidden="1"/>
    </xf>
    <xf numFmtId="0" fontId="22" fillId="0" borderId="0" xfId="0" applyFont="1" applyAlignment="1" applyProtection="1">
      <alignment vertical="top"/>
      <protection hidden="1"/>
    </xf>
    <xf numFmtId="0" fontId="0" fillId="0" borderId="0" xfId="0" applyProtection="1">
      <protection hidden="1"/>
    </xf>
    <xf numFmtId="0" fontId="22" fillId="9" borderId="1" xfId="0" applyFont="1" applyFill="1" applyBorder="1" applyAlignment="1" applyProtection="1">
      <alignment vertical="top"/>
      <protection locked="0" hidden="1"/>
    </xf>
    <xf numFmtId="0" fontId="0" fillId="9" borderId="1" xfId="0" applyFill="1" applyBorder="1" applyProtection="1">
      <protection locked="0" hidden="1"/>
    </xf>
    <xf numFmtId="0" fontId="22" fillId="4" borderId="3" xfId="0" applyFont="1" applyFill="1" applyBorder="1" applyProtection="1">
      <protection hidden="1"/>
    </xf>
    <xf numFmtId="0" fontId="22" fillId="4" borderId="5" xfId="0" applyFont="1" applyFill="1" applyBorder="1" applyProtection="1">
      <protection hidden="1"/>
    </xf>
    <xf numFmtId="0" fontId="22" fillId="4" borderId="4" xfId="0" applyFont="1" applyFill="1" applyBorder="1" applyProtection="1">
      <protection hidden="1"/>
    </xf>
    <xf numFmtId="0" fontId="22" fillId="4" borderId="1" xfId="0" applyFont="1" applyFill="1" applyBorder="1" applyProtection="1">
      <protection hidden="1"/>
    </xf>
    <xf numFmtId="0" fontId="22" fillId="9" borderId="1" xfId="0" applyFont="1" applyFill="1" applyBorder="1" applyAlignment="1" applyProtection="1">
      <alignment vertical="top" wrapText="1"/>
      <protection locked="0" hidden="1"/>
    </xf>
    <xf numFmtId="0" fontId="22" fillId="4" borderId="1" xfId="0" applyFont="1" applyFill="1" applyBorder="1" applyAlignment="1" applyProtection="1">
      <alignment vertical="top"/>
      <protection hidden="1"/>
    </xf>
    <xf numFmtId="0" fontId="0" fillId="0" borderId="1" xfId="0" applyBorder="1" applyProtection="1">
      <protection hidden="1"/>
    </xf>
    <xf numFmtId="0" fontId="17" fillId="6" borderId="0" xfId="0" applyFont="1" applyFill="1" applyAlignment="1" applyProtection="1">
      <alignment horizontal="left" vertical="top" wrapText="1"/>
      <protection hidden="1"/>
    </xf>
    <xf numFmtId="0" fontId="19" fillId="6" borderId="0" xfId="0" applyFont="1" applyFill="1" applyAlignment="1" applyProtection="1">
      <alignment horizontal="left" vertical="top"/>
      <protection hidden="1"/>
    </xf>
    <xf numFmtId="0" fontId="20" fillId="6" borderId="0" xfId="0" applyFont="1" applyFill="1" applyAlignment="1" applyProtection="1">
      <alignment horizontal="left" vertical="center" wrapText="1"/>
      <protection hidden="1"/>
    </xf>
    <xf numFmtId="0" fontId="21" fillId="6" borderId="0" xfId="0" applyFont="1" applyFill="1" applyAlignment="1" applyProtection="1">
      <alignment horizontal="left" vertical="center" wrapText="1"/>
      <protection hidden="1"/>
    </xf>
    <xf numFmtId="0" fontId="0" fillId="7" borderId="0" xfId="0" applyFill="1" applyAlignment="1" applyProtection="1">
      <alignment horizontal="left" vertical="center" wrapText="1"/>
      <protection hidden="1"/>
    </xf>
    <xf numFmtId="0" fontId="0" fillId="7" borderId="0" xfId="0" applyFill="1" applyProtection="1">
      <protection hidden="1"/>
    </xf>
    <xf numFmtId="0" fontId="22" fillId="7" borderId="0" xfId="0" applyFont="1" applyFill="1" applyAlignment="1" applyProtection="1">
      <alignment horizontal="left" vertical="center" wrapText="1"/>
      <protection hidden="1"/>
    </xf>
    <xf numFmtId="0" fontId="0" fillId="4" borderId="3" xfId="0" applyFill="1" applyBorder="1" applyAlignment="1" applyProtection="1">
      <alignment wrapText="1"/>
      <protection hidden="1"/>
    </xf>
    <xf numFmtId="0" fontId="0" fillId="0" borderId="5" xfId="0" applyBorder="1" applyAlignment="1" applyProtection="1">
      <alignment wrapText="1"/>
      <protection hidden="1"/>
    </xf>
    <xf numFmtId="0" fontId="0" fillId="0" borderId="4" xfId="0" applyBorder="1" applyAlignment="1" applyProtection="1">
      <alignment wrapText="1"/>
      <protection hidden="1"/>
    </xf>
    <xf numFmtId="0" fontId="3" fillId="7" borderId="0" xfId="0" applyFont="1" applyFill="1" applyAlignment="1" applyProtection="1">
      <alignment horizontal="left" vertical="center"/>
      <protection hidden="1"/>
    </xf>
    <xf numFmtId="0" fontId="5" fillId="7" borderId="0" xfId="0" applyFont="1" applyFill="1" applyAlignment="1" applyProtection="1">
      <alignment horizontal="left" vertical="center"/>
      <protection hidden="1"/>
    </xf>
    <xf numFmtId="0" fontId="0" fillId="4" borderId="1" xfId="0" applyFill="1" applyBorder="1" applyProtection="1">
      <protection hidden="1"/>
    </xf>
    <xf numFmtId="0" fontId="30" fillId="7" borderId="0" xfId="0" applyFont="1" applyFill="1" applyAlignment="1" applyProtection="1">
      <alignment vertical="top" wrapText="1"/>
      <protection hidden="1"/>
    </xf>
    <xf numFmtId="0" fontId="29" fillId="6" borderId="0" xfId="0" applyFont="1" applyFill="1" applyAlignment="1" applyProtection="1">
      <alignment horizontal="left" vertical="top" wrapText="1"/>
      <protection hidden="1"/>
    </xf>
    <xf numFmtId="0" fontId="24" fillId="7" borderId="0" xfId="0" applyFont="1" applyFill="1" applyAlignment="1" applyProtection="1">
      <alignment vertical="top" wrapText="1"/>
      <protection hidden="1"/>
    </xf>
    <xf numFmtId="0" fontId="32" fillId="7" borderId="0" xfId="0" applyFont="1" applyFill="1" applyAlignment="1" applyProtection="1">
      <alignment vertical="top" wrapText="1"/>
      <protection hidden="1"/>
    </xf>
    <xf numFmtId="0" fontId="33" fillId="7" borderId="0" xfId="0" applyFont="1" applyFill="1" applyAlignment="1" applyProtection="1">
      <alignment vertical="top" wrapText="1"/>
      <protection hidden="1"/>
    </xf>
    <xf numFmtId="0" fontId="23" fillId="7" borderId="0" xfId="0" applyFont="1" applyFill="1" applyAlignment="1" applyProtection="1">
      <alignment vertical="top" wrapText="1"/>
      <protection hidden="1"/>
    </xf>
    <xf numFmtId="0" fontId="0" fillId="0" borderId="0" xfId="0" applyAlignment="1" applyProtection="1">
      <alignment vertical="top" wrapText="1"/>
      <protection hidden="1"/>
    </xf>
    <xf numFmtId="0" fontId="29" fillId="6" borderId="0" xfId="0" applyFont="1" applyFill="1" applyAlignment="1" applyProtection="1">
      <alignment horizontal="left" vertical="top"/>
      <protection hidden="1"/>
    </xf>
    <xf numFmtId="0" fontId="0" fillId="0" borderId="0" xfId="0" applyAlignment="1" applyProtection="1">
      <alignment horizontal="left" vertical="top"/>
      <protection hidden="1"/>
    </xf>
  </cellXfs>
  <cellStyles count="4">
    <cellStyle name="Bra" xfId="1" builtinId="26"/>
    <cellStyle name="Hyperlänk" xfId="3" builtinId="8"/>
    <cellStyle name="Neutral" xfId="2" builtinId="28"/>
    <cellStyle name="Normal" xfId="0" builtinId="0"/>
  </cellStyles>
  <dxfs count="4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strike val="0"/>
        <color theme="0"/>
      </font>
      <fill>
        <patternFill>
          <fgColor theme="0"/>
          <bgColor theme="0"/>
        </patternFill>
      </fill>
      <border>
        <left/>
        <right/>
        <top/>
        <bottom/>
        <vertical/>
        <horizontal/>
      </border>
    </dxf>
    <dxf>
      <font>
        <strike val="0"/>
        <color theme="0"/>
      </font>
      <fill>
        <patternFill>
          <bgColor theme="0"/>
        </patternFill>
      </fill>
      <border>
        <left/>
        <right/>
        <top/>
        <bottom/>
      </border>
    </dxf>
    <dxf>
      <font>
        <strike val="0"/>
        <color theme="0"/>
      </font>
      <fill>
        <patternFill>
          <bgColor theme="0"/>
        </patternFill>
      </fill>
      <border>
        <left/>
        <right/>
        <top/>
        <bottom/>
        <vertical/>
        <horizontal/>
      </border>
    </dxf>
    <dxf>
      <font>
        <strike val="0"/>
        <color theme="0"/>
      </font>
      <fill>
        <patternFill patternType="none">
          <fgColor indexed="64"/>
          <bgColor auto="1"/>
        </patternFill>
      </fill>
      <border>
        <left/>
        <right/>
        <top/>
        <bottom/>
        <vertical/>
        <horizontal/>
      </border>
    </dxf>
    <dxf>
      <font>
        <strike val="0"/>
        <u val="none"/>
        <color theme="0"/>
      </font>
      <fill>
        <patternFill patternType="none">
          <fgColor auto="1"/>
          <bgColor auto="1"/>
        </patternFill>
      </fill>
      <border>
        <left/>
        <right/>
        <top/>
        <bottom/>
        <vertical/>
        <horizontal/>
      </border>
    </dxf>
    <dxf>
      <font>
        <color theme="0"/>
      </font>
      <fill>
        <patternFill>
          <bgColor theme="0"/>
        </patternFill>
      </fill>
    </dxf>
    <dxf>
      <font>
        <strike val="0"/>
        <color theme="1"/>
      </font>
      <fill>
        <patternFill>
          <bgColor rgb="FFF6EFE9"/>
        </patternFill>
      </fill>
    </dxf>
    <dxf>
      <fill>
        <patternFill>
          <bgColor rgb="FFFF0000"/>
        </patternFill>
      </fill>
    </dxf>
  </dxfs>
  <tableStyles count="0" defaultTableStyle="TableStyleMedium2" defaultPivotStyle="PivotStyleLight16"/>
  <colors>
    <mruColors>
      <color rgb="FF0B233E"/>
      <color rgb="FFF6EFE9"/>
      <color rgb="FFF8F5F3"/>
      <color rgb="FFEFE4EE"/>
      <color rgb="FFEFE4EA"/>
      <color rgb="FFFFFFFF"/>
      <color rgb="FFFF7757"/>
      <color rgb="FF000000"/>
      <color rgb="FFFF9393"/>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cf.se/sv/om-webbplatsen/behandling-av-personuppgifter/" TargetMode="External"/><Relationship Id="rId2" Type="http://schemas.openxmlformats.org/officeDocument/2006/relationships/hyperlink" Target="#Till&#228;ggsinformation!C6"/><Relationship Id="rId1" Type="http://schemas.openxmlformats.org/officeDocument/2006/relationships/image" Target="../media/image1.png"/><Relationship Id="rId4" Type="http://schemas.openxmlformats.org/officeDocument/2006/relationships/hyperlink" Target="https://etjanst.msb.se/"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Anm&#228;lan!B44"/></Relationships>
</file>

<file path=xl/drawings/drawing1.xml><?xml version="1.0" encoding="utf-8"?>
<xdr:wsDr xmlns:xdr="http://schemas.openxmlformats.org/drawingml/2006/spreadsheetDrawing" xmlns:a="http://schemas.openxmlformats.org/drawingml/2006/main">
  <xdr:twoCellAnchor editAs="oneCell">
    <xdr:from>
      <xdr:col>0</xdr:col>
      <xdr:colOff>222256</xdr:colOff>
      <xdr:row>2</xdr:row>
      <xdr:rowOff>186765</xdr:rowOff>
    </xdr:from>
    <xdr:to>
      <xdr:col>1</xdr:col>
      <xdr:colOff>3034606</xdr:colOff>
      <xdr:row>3</xdr:row>
      <xdr:rowOff>141942</xdr:rowOff>
    </xdr:to>
    <xdr:pic>
      <xdr:nvPicPr>
        <xdr:cNvPr id="3" name="Picture 8">
          <a:extLst>
            <a:ext uri="{FF2B5EF4-FFF2-40B4-BE49-F238E27FC236}">
              <a16:creationId xmlns:a16="http://schemas.microsoft.com/office/drawing/2014/main" id="{1E301405-176B-4BEE-BA6C-8111CE2C3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22256" y="1016000"/>
          <a:ext cx="3043938" cy="60511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1</xdr:col>
      <xdr:colOff>7647</xdr:colOff>
      <xdr:row>46</xdr:row>
      <xdr:rowOff>7867</xdr:rowOff>
    </xdr:from>
    <xdr:to>
      <xdr:col>2</xdr:col>
      <xdr:colOff>838200</xdr:colOff>
      <xdr:row>46</xdr:row>
      <xdr:rowOff>273218</xdr:rowOff>
    </xdr:to>
    <xdr:sp macro="" textlink="">
      <xdr:nvSpPr>
        <xdr:cNvPr id="5" name="Rektangel 4">
          <a:hlinkClick xmlns:r="http://schemas.openxmlformats.org/officeDocument/2006/relationships" r:id="rId2"/>
          <a:extLst>
            <a:ext uri="{FF2B5EF4-FFF2-40B4-BE49-F238E27FC236}">
              <a16:creationId xmlns:a16="http://schemas.microsoft.com/office/drawing/2014/main" id="{E8BF9E4E-E156-4A86-90A0-D8D139018D30}"/>
            </a:ext>
          </a:extLst>
        </xdr:cNvPr>
        <xdr:cNvSpPr/>
      </xdr:nvSpPr>
      <xdr:spPr>
        <a:xfrm>
          <a:off x="228590" y="12712275"/>
          <a:ext cx="4061022" cy="2532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twoCellAnchor editAs="absolute">
    <xdr:from>
      <xdr:col>2</xdr:col>
      <xdr:colOff>914400</xdr:colOff>
      <xdr:row>90</xdr:row>
      <xdr:rowOff>1707</xdr:rowOff>
    </xdr:from>
    <xdr:to>
      <xdr:col>3</xdr:col>
      <xdr:colOff>1744953</xdr:colOff>
      <xdr:row>90</xdr:row>
      <xdr:rowOff>160504</xdr:rowOff>
    </xdr:to>
    <xdr:sp macro="" textlink="">
      <xdr:nvSpPr>
        <xdr:cNvPr id="6" name="Rektangel 5">
          <a:hlinkClick xmlns:r="http://schemas.openxmlformats.org/officeDocument/2006/relationships" r:id="rId3"/>
          <a:extLst>
            <a:ext uri="{FF2B5EF4-FFF2-40B4-BE49-F238E27FC236}">
              <a16:creationId xmlns:a16="http://schemas.microsoft.com/office/drawing/2014/main" id="{E9482756-A259-4934-AA81-1FDCAA0F06FA}"/>
            </a:ext>
          </a:extLst>
        </xdr:cNvPr>
        <xdr:cNvSpPr/>
      </xdr:nvSpPr>
      <xdr:spPr>
        <a:xfrm>
          <a:off x="4360985" y="23386832"/>
          <a:ext cx="4057574" cy="1686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twoCellAnchor editAs="absolute">
    <xdr:from>
      <xdr:col>1</xdr:col>
      <xdr:colOff>1212068</xdr:colOff>
      <xdr:row>90</xdr:row>
      <xdr:rowOff>1597852</xdr:rowOff>
    </xdr:from>
    <xdr:to>
      <xdr:col>1</xdr:col>
      <xdr:colOff>2540733</xdr:colOff>
      <xdr:row>90</xdr:row>
      <xdr:rowOff>1763245</xdr:rowOff>
    </xdr:to>
    <xdr:sp macro="" textlink="">
      <xdr:nvSpPr>
        <xdr:cNvPr id="7" name="Rektangel 6">
          <a:hlinkClick xmlns:r="http://schemas.openxmlformats.org/officeDocument/2006/relationships" r:id="rId4"/>
          <a:extLst>
            <a:ext uri="{FF2B5EF4-FFF2-40B4-BE49-F238E27FC236}">
              <a16:creationId xmlns:a16="http://schemas.microsoft.com/office/drawing/2014/main" id="{2228224A-071F-48EF-AFBB-D0ACA2395D10}"/>
            </a:ext>
          </a:extLst>
        </xdr:cNvPr>
        <xdr:cNvSpPr/>
      </xdr:nvSpPr>
      <xdr:spPr>
        <a:xfrm>
          <a:off x="1437981" y="24989644"/>
          <a:ext cx="1328665" cy="1622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28574</xdr:colOff>
      <xdr:row>0</xdr:row>
      <xdr:rowOff>155200</xdr:rowOff>
    </xdr:from>
    <xdr:to>
      <xdr:col>1</xdr:col>
      <xdr:colOff>1695449</xdr:colOff>
      <xdr:row>1</xdr:row>
      <xdr:rowOff>221875</xdr:rowOff>
    </xdr:to>
    <xdr:sp macro="" textlink="">
      <xdr:nvSpPr>
        <xdr:cNvPr id="3" name="Rektangel 2">
          <a:hlinkClick xmlns:r="http://schemas.openxmlformats.org/officeDocument/2006/relationships" r:id="rId1"/>
          <a:extLst>
            <a:ext uri="{FF2B5EF4-FFF2-40B4-BE49-F238E27FC236}">
              <a16:creationId xmlns:a16="http://schemas.microsoft.com/office/drawing/2014/main" id="{D44E0EE5-1880-4821-90F4-F89CFE571D2A}"/>
            </a:ext>
          </a:extLst>
        </xdr:cNvPr>
        <xdr:cNvSpPr/>
      </xdr:nvSpPr>
      <xdr:spPr>
        <a:xfrm>
          <a:off x="308721" y="155200"/>
          <a:ext cx="16668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sv-SE" sz="1100" b="1" u="sng">
            <a:solidFill>
              <a:srgbClr val="0B233E"/>
            </a:solidFill>
            <a:latin typeface="+mn-lt"/>
          </a:endParaRPr>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6E95B-092E-44CF-A77E-25A1CA582958}">
  <sheetPr codeName="Blad1"/>
  <dimension ref="A1:F91"/>
  <sheetViews>
    <sheetView showGridLines="0" tabSelected="1" zoomScale="85" zoomScaleNormal="85" workbookViewId="0">
      <selection activeCell="D27" sqref="D27"/>
    </sheetView>
  </sheetViews>
  <sheetFormatPr defaultColWidth="9.140625" defaultRowHeight="15"/>
  <cols>
    <col min="1" max="1" width="3.28515625" style="8" bestFit="1" customWidth="1"/>
    <col min="2" max="4" width="48.28515625" style="7" customWidth="1"/>
    <col min="5" max="5" width="3.5703125" style="7" customWidth="1"/>
    <col min="6" max="6" width="62.28515625" style="7" customWidth="1"/>
    <col min="7" max="7" width="4.140625" style="7" customWidth="1"/>
    <col min="8" max="8" width="9.140625" style="7"/>
    <col min="9" max="9" width="19.42578125" style="7" bestFit="1" customWidth="1"/>
    <col min="10" max="16384" width="9.140625" style="7"/>
  </cols>
  <sheetData>
    <row r="1" spans="1:6" ht="40.15" customHeight="1">
      <c r="A1" s="6"/>
      <c r="B1" s="91" t="s">
        <v>348</v>
      </c>
      <c r="C1" s="92"/>
      <c r="D1" s="92"/>
    </row>
    <row r="2" spans="1:6" ht="25.15" customHeight="1">
      <c r="B2" s="9"/>
      <c r="F2" s="10"/>
    </row>
    <row r="3" spans="1:6" ht="51" customHeight="1">
      <c r="F3" s="10"/>
    </row>
    <row r="4" spans="1:6" ht="26.45" customHeight="1">
      <c r="F4" s="10"/>
    </row>
    <row r="5" spans="1:6" ht="28.9" customHeight="1">
      <c r="A5" s="52"/>
      <c r="B5" s="93" t="s">
        <v>355</v>
      </c>
      <c r="C5" s="94"/>
      <c r="D5" s="94"/>
      <c r="E5" s="10"/>
      <c r="F5" s="10"/>
    </row>
    <row r="6" spans="1:6" ht="30.95" customHeight="1">
      <c r="A6" s="52"/>
      <c r="B6" s="95" t="s">
        <v>448</v>
      </c>
      <c r="C6" s="94"/>
      <c r="D6" s="94"/>
      <c r="E6" s="10"/>
      <c r="F6" s="10"/>
    </row>
    <row r="7" spans="1:6" ht="23.25" customHeight="1">
      <c r="A7" s="52"/>
      <c r="B7" s="99" t="s">
        <v>366</v>
      </c>
      <c r="C7" s="100"/>
      <c r="D7" s="100"/>
    </row>
    <row r="8" spans="1:6">
      <c r="A8" s="11">
        <v>1</v>
      </c>
      <c r="B8" s="11" t="s">
        <v>2</v>
      </c>
      <c r="C8" s="12"/>
      <c r="D8" s="12"/>
      <c r="F8" s="13" t="s">
        <v>354</v>
      </c>
    </row>
    <row r="9" spans="1:6" ht="15" customHeight="1">
      <c r="A9" s="14"/>
      <c r="B9" s="15"/>
      <c r="C9" s="16" t="s">
        <v>347</v>
      </c>
      <c r="D9" s="17"/>
      <c r="F9" s="102" t="s">
        <v>445</v>
      </c>
    </row>
    <row r="10" spans="1:6">
      <c r="B10" s="53" t="str">
        <f>IF(OR(C11="",C11="Organisation i Sverige",C11="Utländsk organisation utan företrädare i Sverige"),"Organisationsnamn","Organisationsnamn i Sverige")</f>
        <v>Organisationsnamn</v>
      </c>
      <c r="C10" s="53" t="s">
        <v>3</v>
      </c>
      <c r="D10" s="53" t="str">
        <f>IF(OR(C11="Organisation i Sverige",C11="",C11="Utländsk organisation utan företrädare i Sverige"),"Organisationsnummer","Organisationsnummer (svenskt eller utländskt)")</f>
        <v>Organisationsnummer</v>
      </c>
      <c r="F10" s="102"/>
    </row>
    <row r="11" spans="1:6" ht="14.45" customHeight="1">
      <c r="B11" s="62"/>
      <c r="C11" s="62"/>
      <c r="D11" s="62"/>
      <c r="F11" s="102"/>
    </row>
    <row r="12" spans="1:6">
      <c r="B12" s="54" t="str">
        <f>IF( OR(C11="",C11="Utländsk organisation utan företrädare i Sverige"), "Kontaktuppgifter",
IF( C11="Organisation i Sverige", "Organisation i Sverige", "Kontaktuppgifter företrädare i Sverige" )
)</f>
        <v>Kontaktuppgifter</v>
      </c>
      <c r="C12" s="18"/>
      <c r="D12" s="18"/>
      <c r="F12" s="102"/>
    </row>
    <row r="13" spans="1:6" ht="16.149999999999999" customHeight="1">
      <c r="B13" s="19" t="s">
        <v>6</v>
      </c>
      <c r="C13" s="19" t="s">
        <v>7</v>
      </c>
      <c r="D13" s="53" t="s">
        <v>8</v>
      </c>
      <c r="F13" s="102"/>
    </row>
    <row r="14" spans="1:6">
      <c r="B14" s="62"/>
      <c r="C14" s="66"/>
      <c r="D14" s="62"/>
      <c r="F14" s="102"/>
    </row>
    <row r="15" spans="1:6">
      <c r="B15" s="18"/>
      <c r="C15" s="18"/>
      <c r="D15" s="18"/>
      <c r="F15" s="102"/>
    </row>
    <row r="16" spans="1:6" ht="14.45" customHeight="1">
      <c r="B16" s="53" t="s">
        <v>353</v>
      </c>
      <c r="C16" s="53" t="s">
        <v>352</v>
      </c>
      <c r="D16" s="53" t="s">
        <v>12</v>
      </c>
      <c r="F16" s="102"/>
    </row>
    <row r="17" spans="1:6">
      <c r="B17" s="62"/>
      <c r="C17" s="62"/>
      <c r="D17" s="63"/>
      <c r="F17" s="102"/>
    </row>
    <row r="18" spans="1:6">
      <c r="B18" s="16" t="s">
        <v>347</v>
      </c>
      <c r="C18" s="16" t="s">
        <v>347</v>
      </c>
      <c r="D18" s="18"/>
      <c r="F18" s="102"/>
    </row>
    <row r="19" spans="1:6">
      <c r="B19" s="53" t="s">
        <v>304</v>
      </c>
      <c r="C19" s="53" t="s">
        <v>321</v>
      </c>
      <c r="D19" s="53" t="s">
        <v>451</v>
      </c>
      <c r="F19" s="102"/>
    </row>
    <row r="20" spans="1:6">
      <c r="B20" s="65"/>
      <c r="C20" s="62"/>
      <c r="D20" s="75"/>
      <c r="F20" s="102"/>
    </row>
    <row r="21" spans="1:6" ht="16.5" customHeight="1">
      <c r="F21" s="102"/>
    </row>
    <row r="22" spans="1:6">
      <c r="A22" s="11">
        <v>2</v>
      </c>
      <c r="B22" s="11" t="s">
        <v>13</v>
      </c>
      <c r="C22" s="20"/>
      <c r="D22" s="21"/>
      <c r="E22" s="22"/>
      <c r="F22" s="13" t="s">
        <v>354</v>
      </c>
    </row>
    <row r="23" spans="1:6">
      <c r="A23" s="23"/>
      <c r="B23" s="23"/>
      <c r="C23" s="24"/>
      <c r="D23" s="23"/>
      <c r="E23" s="22"/>
      <c r="F23" s="102" t="s">
        <v>405</v>
      </c>
    </row>
    <row r="24" spans="1:6">
      <c r="A24" s="14"/>
      <c r="B24" s="25" t="s">
        <v>356</v>
      </c>
      <c r="C24" s="18"/>
      <c r="D24" s="15"/>
      <c r="F24" s="102"/>
    </row>
    <row r="25" spans="1:6">
      <c r="B25" s="53" t="s">
        <v>303</v>
      </c>
      <c r="C25" s="53" t="s">
        <v>14</v>
      </c>
      <c r="D25" s="53" t="s">
        <v>15</v>
      </c>
      <c r="F25" s="102"/>
    </row>
    <row r="26" spans="1:6" ht="31.5" customHeight="1">
      <c r="A26" s="26" t="str">
        <f>IF(B36="Välj sektor","➜","")</f>
        <v>➜</v>
      </c>
      <c r="B26" s="65"/>
      <c r="C26" s="65"/>
      <c r="D26" s="65"/>
      <c r="F26" s="102"/>
    </row>
    <row r="27" spans="1:6" ht="31.5" customHeight="1">
      <c r="B27" s="65"/>
      <c r="C27" s="65"/>
      <c r="D27" s="65"/>
      <c r="F27" s="102"/>
    </row>
    <row r="28" spans="1:6" ht="31.5" customHeight="1">
      <c r="B28" s="65"/>
      <c r="C28" s="65"/>
      <c r="D28" s="65"/>
      <c r="F28" s="102"/>
    </row>
    <row r="29" spans="1:6" ht="31.5" customHeight="1">
      <c r="B29" s="65"/>
      <c r="C29" s="65"/>
      <c r="D29" s="65"/>
      <c r="F29" s="102"/>
    </row>
    <row r="30" spans="1:6" ht="31.5" customHeight="1">
      <c r="B30" s="65"/>
      <c r="C30" s="65"/>
      <c r="D30" s="65"/>
      <c r="F30" s="102"/>
    </row>
    <row r="31" spans="1:6" ht="31.5" customHeight="1">
      <c r="B31" s="65"/>
      <c r="C31" s="65"/>
      <c r="D31" s="65"/>
      <c r="F31" s="102"/>
    </row>
    <row r="32" spans="1:6" ht="31.5" customHeight="1">
      <c r="B32" s="65"/>
      <c r="C32" s="65"/>
      <c r="D32" s="65"/>
      <c r="F32" s="102"/>
    </row>
    <row r="33" spans="1:6" ht="31.5" customHeight="1">
      <c r="B33" s="65"/>
      <c r="C33" s="65"/>
      <c r="D33" s="65"/>
      <c r="F33" s="102"/>
    </row>
    <row r="34" spans="1:6" ht="31.5" customHeight="1">
      <c r="B34" s="65"/>
      <c r="C34" s="65"/>
      <c r="D34" s="65"/>
      <c r="F34" s="102"/>
    </row>
    <row r="35" spans="1:6" ht="31.5" customHeight="1">
      <c r="B35" s="65"/>
      <c r="C35" s="65"/>
      <c r="D35" s="65"/>
      <c r="F35" s="102"/>
    </row>
    <row r="36" spans="1:6" ht="36.75" customHeight="1">
      <c r="B36" s="27" t="str">
        <f>IF(COUNTIF(B26:B35,"&lt;&gt;")=0,"Välj sektor",IF(COUNTIF(B26:B35,"&lt;&gt;")&lt;COUNTIF(C26:C35,"&lt;&gt;"),"Välj sektor",""))</f>
        <v>Välj sektor</v>
      </c>
      <c r="C36" s="27" t="str">
        <f>IF(COUNTIF(dv_sektorer!W2:W30,"OK")&lt;&gt;10,"Viktig samhällsfunktion stämmer ej överens med sektor",IF(COUNTIF(B26:B35,"&lt;&gt;")=COUNTIF(C26:C35,"&lt;&gt;"),"","Välj viktig samhällsfunktion"))</f>
        <v/>
      </c>
      <c r="D36" s="27" t="str">
        <f>IF(COUNTIF(dv_sektorer!X2:X30,"OK")&lt;&gt;10,"Typ av verksamhet stämmer ej överens med viktig samhällsfunktion",IF(COUNTIF(C26:C35,"&lt;&gt;")=COUNTIF(D26:D35,"&lt;&gt;"),"","Välj typ av verksamhet"))</f>
        <v/>
      </c>
      <c r="F36" s="102"/>
    </row>
    <row r="37" spans="1:6" ht="5.25" customHeight="1">
      <c r="B37" s="27"/>
      <c r="C37" s="27"/>
      <c r="D37" s="27"/>
      <c r="F37" s="102"/>
    </row>
    <row r="38" spans="1:6" ht="28.5" customHeight="1">
      <c r="A38" s="67">
        <v>3</v>
      </c>
      <c r="B38" s="89" t="s">
        <v>444</v>
      </c>
      <c r="C38" s="103"/>
      <c r="D38" s="103"/>
      <c r="F38" s="70" t="s">
        <v>354</v>
      </c>
    </row>
    <row r="39" spans="1:6">
      <c r="A39" s="28"/>
      <c r="B39" s="18"/>
      <c r="C39" s="18"/>
      <c r="D39" s="18"/>
      <c r="F39" s="102" t="s">
        <v>408</v>
      </c>
    </row>
    <row r="40" spans="1:6">
      <c r="A40" s="28"/>
      <c r="B40" s="101" t="s">
        <v>400</v>
      </c>
      <c r="C40" s="101"/>
      <c r="D40" s="101"/>
      <c r="F40" s="102"/>
    </row>
    <row r="41" spans="1:6">
      <c r="A41" s="28"/>
      <c r="B41" s="64"/>
      <c r="F41" s="102"/>
    </row>
    <row r="42" spans="1:6">
      <c r="F42" s="102"/>
    </row>
    <row r="43" spans="1:6">
      <c r="B43" s="101" t="s">
        <v>401</v>
      </c>
      <c r="C43" s="101"/>
      <c r="D43" s="101"/>
      <c r="F43" s="102"/>
    </row>
    <row r="44" spans="1:6">
      <c r="B44" s="62"/>
      <c r="F44" s="102"/>
    </row>
    <row r="45" spans="1:6">
      <c r="F45" s="102"/>
    </row>
    <row r="46" spans="1:6">
      <c r="B46" s="25" t="s">
        <v>413</v>
      </c>
      <c r="F46" s="102"/>
    </row>
    <row r="47" spans="1:6" ht="108.75" customHeight="1">
      <c r="B47" s="50" t="s">
        <v>407</v>
      </c>
      <c r="F47" s="102"/>
    </row>
    <row r="48" spans="1:6">
      <c r="A48" s="11">
        <v>4</v>
      </c>
      <c r="B48" s="89" t="s">
        <v>357</v>
      </c>
      <c r="C48" s="90"/>
      <c r="D48" s="90"/>
      <c r="F48" s="13" t="s">
        <v>354</v>
      </c>
    </row>
    <row r="49" spans="1:6" ht="14.45" customHeight="1">
      <c r="B49" s="31"/>
      <c r="F49" s="107" t="s">
        <v>404</v>
      </c>
    </row>
    <row r="50" spans="1:6">
      <c r="B50" s="32" t="s">
        <v>98</v>
      </c>
      <c r="C50" s="29"/>
      <c r="D50" s="33"/>
      <c r="F50" s="102"/>
    </row>
    <row r="51" spans="1:6">
      <c r="B51" s="81"/>
      <c r="C51" s="81"/>
      <c r="D51" s="81"/>
      <c r="F51" s="102"/>
    </row>
    <row r="52" spans="1:6" ht="66" customHeight="1">
      <c r="F52" s="102"/>
    </row>
    <row r="53" spans="1:6">
      <c r="A53" s="34">
        <v>5</v>
      </c>
      <c r="B53" s="89" t="s">
        <v>349</v>
      </c>
      <c r="C53" s="90"/>
      <c r="D53" s="90"/>
      <c r="F53" s="13" t="s">
        <v>354</v>
      </c>
    </row>
    <row r="54" spans="1:6">
      <c r="F54" s="102" t="s">
        <v>403</v>
      </c>
    </row>
    <row r="55" spans="1:6">
      <c r="B55" s="30" t="s">
        <v>98</v>
      </c>
      <c r="F55" s="102"/>
    </row>
    <row r="56" spans="1:6">
      <c r="B56" s="62"/>
      <c r="C56" s="31"/>
      <c r="F56" s="102"/>
    </row>
    <row r="57" spans="1:6" ht="30.75" customHeight="1">
      <c r="F57" s="102"/>
    </row>
    <row r="58" spans="1:6">
      <c r="A58" s="11">
        <v>6</v>
      </c>
      <c r="B58" s="89" t="s">
        <v>350</v>
      </c>
      <c r="C58" s="90"/>
      <c r="D58" s="90"/>
      <c r="F58" s="13" t="s">
        <v>354</v>
      </c>
    </row>
    <row r="59" spans="1:6" ht="14.45" customHeight="1">
      <c r="F59" s="102" t="s">
        <v>402</v>
      </c>
    </row>
    <row r="60" spans="1:6">
      <c r="B60" s="30" t="s">
        <v>98</v>
      </c>
      <c r="F60" s="102"/>
    </row>
    <row r="61" spans="1:6">
      <c r="B61" s="62"/>
      <c r="C61" s="31"/>
      <c r="F61" s="102"/>
    </row>
    <row r="62" spans="1:6" ht="15.95" customHeight="1">
      <c r="F62" s="102"/>
    </row>
    <row r="63" spans="1:6" ht="14.45" customHeight="1">
      <c r="A63" s="35">
        <v>7</v>
      </c>
      <c r="B63" s="13" t="s">
        <v>351</v>
      </c>
      <c r="C63" s="13"/>
      <c r="D63" s="13"/>
      <c r="F63" s="13" t="s">
        <v>354</v>
      </c>
    </row>
    <row r="64" spans="1:6" ht="15" customHeight="1">
      <c r="B64" s="31"/>
      <c r="F64" s="104" t="s">
        <v>389</v>
      </c>
    </row>
    <row r="65" spans="1:6" ht="14.45" customHeight="1">
      <c r="B65" s="96" t="s">
        <v>362</v>
      </c>
      <c r="C65" s="97"/>
      <c r="D65" s="98"/>
      <c r="F65" s="102"/>
    </row>
    <row r="66" spans="1:6">
      <c r="B66" s="81"/>
      <c r="C66" s="81"/>
      <c r="D66" s="81"/>
      <c r="F66" s="102"/>
    </row>
    <row r="67" spans="1:6">
      <c r="B67" s="36"/>
      <c r="C67" s="36"/>
      <c r="D67" s="36"/>
      <c r="F67" s="102"/>
    </row>
    <row r="68" spans="1:6">
      <c r="B68" s="82" t="s">
        <v>145</v>
      </c>
      <c r="C68" s="83"/>
      <c r="D68" s="84"/>
      <c r="F68" s="102"/>
    </row>
    <row r="69" spans="1:6">
      <c r="B69" s="80"/>
      <c r="C69" s="81"/>
      <c r="D69" s="81"/>
      <c r="F69" s="102"/>
    </row>
    <row r="70" spans="1:6">
      <c r="B70" s="78"/>
      <c r="C70" s="79"/>
      <c r="D70" s="79"/>
      <c r="F70" s="102"/>
    </row>
    <row r="71" spans="1:6" ht="14.45" customHeight="1">
      <c r="B71" s="85" t="s">
        <v>146</v>
      </c>
      <c r="C71" s="85"/>
      <c r="D71" s="85"/>
      <c r="F71" s="102"/>
    </row>
    <row r="72" spans="1:6">
      <c r="B72" s="86"/>
      <c r="C72" s="81"/>
      <c r="D72" s="81"/>
      <c r="F72" s="102"/>
    </row>
    <row r="73" spans="1:6">
      <c r="B73" s="51"/>
      <c r="C73" s="51"/>
      <c r="D73" s="36"/>
      <c r="F73" s="102"/>
    </row>
    <row r="74" spans="1:6">
      <c r="B74" s="87" t="s">
        <v>147</v>
      </c>
      <c r="C74" s="88"/>
      <c r="D74" s="88"/>
      <c r="F74" s="102"/>
    </row>
    <row r="75" spans="1:6">
      <c r="B75" s="80"/>
      <c r="C75" s="81"/>
      <c r="D75" s="81"/>
      <c r="F75" s="102"/>
    </row>
    <row r="76" spans="1:6">
      <c r="B76" s="18"/>
      <c r="C76" s="18"/>
      <c r="D76" s="18"/>
      <c r="F76" s="102"/>
    </row>
    <row r="77" spans="1:6">
      <c r="B77" s="87" t="s">
        <v>148</v>
      </c>
      <c r="C77" s="88"/>
      <c r="D77" s="88"/>
      <c r="F77" s="102"/>
    </row>
    <row r="78" spans="1:6">
      <c r="B78" s="80"/>
      <c r="C78" s="81"/>
      <c r="D78" s="81"/>
      <c r="F78" s="102"/>
    </row>
    <row r="79" spans="1:6" ht="24" customHeight="1">
      <c r="B79" s="36"/>
      <c r="C79" s="36"/>
      <c r="D79" s="36"/>
      <c r="F79" s="102"/>
    </row>
    <row r="80" spans="1:6" ht="14.45" customHeight="1">
      <c r="A80" s="35">
        <v>8</v>
      </c>
      <c r="B80" s="13" t="s">
        <v>346</v>
      </c>
      <c r="C80" s="13"/>
      <c r="D80" s="13"/>
      <c r="F80" s="13" t="s">
        <v>354</v>
      </c>
    </row>
    <row r="81" spans="1:6" ht="14.45" customHeight="1">
      <c r="A81" s="37"/>
      <c r="B81" s="38"/>
      <c r="C81" s="38"/>
      <c r="D81" s="38"/>
      <c r="F81" s="105" t="s">
        <v>449</v>
      </c>
    </row>
    <row r="82" spans="1:6">
      <c r="B82" s="39"/>
      <c r="C82" s="18"/>
      <c r="D82" s="18"/>
      <c r="F82" s="106"/>
    </row>
    <row r="83" spans="1:6">
      <c r="B83" s="19" t="s">
        <v>149</v>
      </c>
      <c r="C83" s="19" t="s">
        <v>150</v>
      </c>
      <c r="D83" s="53" t="s">
        <v>12</v>
      </c>
      <c r="F83" s="106"/>
    </row>
    <row r="84" spans="1:6">
      <c r="B84" s="62"/>
      <c r="C84" s="62"/>
      <c r="D84" s="63"/>
      <c r="F84" s="106"/>
    </row>
    <row r="85" spans="1:6">
      <c r="B85" s="18"/>
      <c r="C85" s="18"/>
      <c r="D85" s="18"/>
      <c r="F85" s="106"/>
    </row>
    <row r="86" spans="1:6">
      <c r="B86" s="53" t="s">
        <v>352</v>
      </c>
      <c r="C86" s="101" t="s">
        <v>360</v>
      </c>
      <c r="D86" s="101"/>
      <c r="F86" s="106"/>
    </row>
    <row r="87" spans="1:6">
      <c r="B87" s="62"/>
      <c r="C87" s="81"/>
      <c r="D87" s="81"/>
      <c r="F87" s="106"/>
    </row>
    <row r="88" spans="1:6">
      <c r="F88" s="106"/>
    </row>
    <row r="89" spans="1:6">
      <c r="A89" s="21">
        <v>9</v>
      </c>
      <c r="B89" s="89" t="s">
        <v>361</v>
      </c>
      <c r="C89" s="90"/>
      <c r="D89" s="90"/>
    </row>
    <row r="91" spans="1:6" ht="171" customHeight="1">
      <c r="B91" s="76" t="s">
        <v>450</v>
      </c>
      <c r="C91" s="77"/>
      <c r="D91" s="77"/>
    </row>
  </sheetData>
  <sheetProtection selectLockedCells="1"/>
  <dataConsolidate/>
  <mergeCells count="34">
    <mergeCell ref="F9:F21"/>
    <mergeCell ref="B38:D38"/>
    <mergeCell ref="B48:D48"/>
    <mergeCell ref="C86:D86"/>
    <mergeCell ref="C87:D87"/>
    <mergeCell ref="B66:D66"/>
    <mergeCell ref="F59:F62"/>
    <mergeCell ref="F64:F79"/>
    <mergeCell ref="F81:F88"/>
    <mergeCell ref="F23:F37"/>
    <mergeCell ref="F39:F47"/>
    <mergeCell ref="F49:F52"/>
    <mergeCell ref="F54:F57"/>
    <mergeCell ref="B1:D1"/>
    <mergeCell ref="B5:D5"/>
    <mergeCell ref="B6:D6"/>
    <mergeCell ref="B58:D58"/>
    <mergeCell ref="B65:D65"/>
    <mergeCell ref="B51:D51"/>
    <mergeCell ref="B53:D53"/>
    <mergeCell ref="B7:D7"/>
    <mergeCell ref="B40:D40"/>
    <mergeCell ref="B43:D43"/>
    <mergeCell ref="B91:D91"/>
    <mergeCell ref="B70:D70"/>
    <mergeCell ref="B69:D69"/>
    <mergeCell ref="B68:D68"/>
    <mergeCell ref="B71:D71"/>
    <mergeCell ref="B72:D72"/>
    <mergeCell ref="B74:D74"/>
    <mergeCell ref="B77:D77"/>
    <mergeCell ref="B78:D78"/>
    <mergeCell ref="B75:D75"/>
    <mergeCell ref="B89:D89"/>
  </mergeCells>
  <conditionalFormatting sqref="B70">
    <cfRule type="expression" dxfId="44" priority="51">
      <formula>$B$66=""</formula>
    </cfRule>
  </conditionalFormatting>
  <conditionalFormatting sqref="B46:D47">
    <cfRule type="expression" dxfId="43" priority="1">
      <formula>AND($B$41="Nej",$B$44="")</formula>
    </cfRule>
    <cfRule type="expression" dxfId="42" priority="59">
      <formula>AND($B$41="",$B$44="")</formula>
    </cfRule>
    <cfRule type="expression" dxfId="41" priority="60">
      <formula>AND($B$41="Nej",$B$44="Nej")</formula>
    </cfRule>
  </conditionalFormatting>
  <conditionalFormatting sqref="B68:D79">
    <cfRule type="expression" dxfId="40" priority="48">
      <formula>$B$66=""</formula>
    </cfRule>
    <cfRule type="expression" dxfId="39" priority="56">
      <formula>$B$66="Vi är redan anslutna till ANTS"</formula>
    </cfRule>
  </conditionalFormatting>
  <conditionalFormatting sqref="B74:D79">
    <cfRule type="expression" dxfId="38" priority="53">
      <formula>$B$66="Vi lämnar uppgifter här och vill inte ansluta oss till ANTS"</formula>
    </cfRule>
  </conditionalFormatting>
  <dataValidations xWindow="595" yWindow="824" count="16">
    <dataValidation type="list" allowBlank="1" promptTitle="välj sektor" prompt="(välj sektor enligt NIS2-indelning)" sqref="B27:B35" xr:uid="{CF5FFF61-E4E1-463C-91C4-E1F7D1E51BDF}">
      <formula1>CatList_All</formula1>
    </dataValidation>
    <dataValidation type="custom" showInputMessage="1" error="IP-adresser ska endast anges om ni vill lämna uppgifter eller ansluta till ANTS" promptTitle="Format för IP-adresser" prompt="Ange enstaka IP-adresser eller nummerserie, separera med _x000a_kommatecken. Adresser anges med CIDR-notation, _x000a_t. ex. 192.168.0.0/24_x000a_Vi godkänner IPv4 och IPv6._x000a_" sqref="B69:D69" xr:uid="{0ED9D230-24B4-4F89-8812-3760B74E8144}">
      <formula1>OR(B66="Vi lämnar uppgifter här och vill ansluta oss till ANTS",B66="Vi lämnar uppgifter här och vill inte ansluta oss till ANTS")</formula1>
    </dataValidation>
    <dataValidation type="custom" allowBlank="1" showInputMessage="1" showErrorMessage="1" errorTitle="Fel format!" error="Ange organisationsnummer i format &quot;nnnnnn-nnnn&quot;" promptTitle="Ange organisationsnummer" prompt="För organisationer i Sverige, ange organisationsnummer i format &quot;nnnnnn-nnnn&quot;" sqref="D11" xr:uid="{145CFCD5-8383-4F1D-B3AD-1ABEF1A21BFE}">
      <formula1>OR(   C11&lt;&gt;"Organisation i Sverige",   AND(     LEN(D11)=11,     MID(D11,7,1)="-",     ISNUMBER(VALUE(LEFT(D11,6))),     ISNUMBER(VALUE(RIGHT(D11,4)))   ) )</formula1>
    </dataValidation>
    <dataValidation type="custom" allowBlank="1" showInputMessage="1" showErrorMessage="1" errorTitle="Format" error="Ange riktnummer och telefonnummer. Exempel: +46 00 00 00" promptTitle="Telefonnummer" prompt="Ange landskod och telefonnummer. _x000a_Exempel: _x000a_+46 77 124 02 40" sqref="D17" xr:uid="{3E656312-C0C8-44C7-9C7F-769526D45A3F}">
      <formula1>AND(D17&lt;&gt;"",LEFT(D17,1)="+",ISNUMBER(VALUE(SUBSTITUTE(                 SUBSTITUTE(RIGHT(D17,LEN(D17)-1)," ",""),"-",""))))</formula1>
    </dataValidation>
    <dataValidation type="custom" allowBlank="1" showInputMessage="1" showErrorMessage="1" sqref="I12" xr:uid="{FD404AD5-7C15-43C5-AF69-6B06752F4CB2}">
      <formula1>OR(C11="",C11="Organisation i Sverige",     AND(LEN(C14)=5, ISNUMBER(VALUE(C14))),     AND(LEN(C14)=6, MID(C14,4,1)=" ", ISNUMBER(VALUE(LEFT(C14,3))), ISNUMBER(VALUE(RIGHT(C14,2)))) )</formula1>
    </dataValidation>
    <dataValidation type="custom" allowBlank="1" showInputMessage="1" showErrorMessage="1" error="För organisationer i Sverige, ange postadress i format &quot;nnn nn&quot;" prompt="För organisationer i Sverige, ange postadress i format &quot;nnn nn&quot;" sqref="C14" xr:uid="{DEE43975-DACE-4826-B07D-4DBE69F8630E}">
      <formula1>OR(C11="",C11&lt;&gt;"Organisation i Sverige",     AND(LEN(C14)=5, ISNUMBER(VALUE(C14))),     AND(LEN(C14)=6, MID(C14,4,1)=" ", ISNUMBER(VALUE(LEFT(C14,3))), ISNUMBER(VALUE(RIGHT(C14,2)))) )</formula1>
    </dataValidation>
    <dataValidation type="custom" allowBlank="1" showInputMessage="1" showErrorMessage="1" promptTitle="Telefonnummer" prompt="Ange landskod och telefonnummer. _x000a_Exempel: +46 77 124 02 40" sqref="D84" xr:uid="{B5BCB16E-30AF-4C03-85F4-03F3145F5D28}">
      <formula1>AND(D84&lt;&gt;"",LEFT(D84,1)="+",ISNUMBER(VALUE(SUBSTITUTE(SUBSTITUTE(RIGHT(D84,LEN(D84)-1)," ",""),"-",""))))</formula1>
    </dataValidation>
    <dataValidation type="custom" showInputMessage="1" error="E-postadress ska endast anges om ni vill ansluta till ANTS" promptTitle="E-postadress" prompt="E-postadressen kommer att bli inloggnings-adressen i ANTS. _x000a_Det är viktigt att adressen är personoberoende och att den _x000a_inte har ett automatiskt svar." sqref="B78:D78" xr:uid="{DC4A3539-7F5E-4179-93EA-44AF1D1EF74D}">
      <formula1>B66="Vi lämnar uppgifter här och vill ansluta oss till ANTS"</formula1>
    </dataValidation>
    <dataValidation type="custom" showInputMessage="1" error="Domännamn ska endast anges om ni vill lämna uppgifter eller ansluta till ANTS" promptTitle="Domännamn" prompt="Separera med kommatecken vid  era domännamn,_x000a_t. ex. www.exempel.se, www.exempel2.se" sqref="B72:D72" xr:uid="{B622C868-3F2C-4F01-AABA-DAF8555C06B3}">
      <formula1>B66="Vi lämnar uppgifter här och vill ansluta oss till ANTS"</formula1>
    </dataValidation>
    <dataValidation type="custom" showInputMessage="1" error="AS-nummer ska endast anges om ni vill ansluta till ANTS" promptTitle="AS-nummer" prompt="ASN (autonoma system-nummer) är unika nummer som _x000a_används för att identifiera nätverk på internet. _x000a_Anmäl endast AS-nummer om ni har ett eget autonomt system. " sqref="B75:D75" xr:uid="{CC681879-F0FF-4455-9F87-D20BE7FF3EA7}">
      <formula1>B66="Vi lämnar uppgifter här och vill ansluta oss till ANTS"</formula1>
    </dataValidation>
    <dataValidation allowBlank="1" showInputMessage="1" showErrorMessage="1" promptTitle="E-postadress" prompt="Organisationens _x000a_e-post" sqref="C17" xr:uid="{EC34C6B1-4D60-4CBD-A854-B88E5CCBA332}"/>
    <dataValidation allowBlank="1" showInputMessage="1" showErrorMessage="1" promptTitle="Postadress" prompt="Om det är samma som gatuadressen skriv:  Samma som gatuadress_x000a_" sqref="B17" xr:uid="{169F83B9-9790-4B03-99E9-BDD0F63479FE}"/>
    <dataValidation allowBlank="1" showInputMessage="1" showErrorMessage="1" promptTitle="E-post" prompt="Organisationens e-post" sqref="C87" xr:uid="{88291C6B-5F67-443A-AE91-8DF22CB1B146}"/>
    <dataValidation type="list" allowBlank="1" showErrorMessage="1" errorTitle="Fel" error="Text_x000a_" promptTitle="välj sektor" prompt="(välj sektor enligt NIS2-indelning)" sqref="B26" xr:uid="{9A60B006-064D-472D-80F1-DABE9B2C439B}">
      <formula1>CatList_All</formula1>
    </dataValidation>
    <dataValidation type="custom" allowBlank="1" showInputMessage="1" showErrorMessage="1" sqref="D46" xr:uid="{8685F7B4-BF29-455C-8211-87950D9D98B9}">
      <formula1>AND(D46&lt;&gt;"",LEFT(D46,1)="+",ISNUMBER(VALUE(SUBSTITUTE(                 SUBSTITUTE(RIGHT(D46,LEN(D46)-1)," ",""),"-",""))))</formula1>
    </dataValidation>
    <dataValidation type="date" allowBlank="1" showInputMessage="1" showErrorMessage="1" sqref="D20" xr:uid="{563F4016-A42F-4AFB-8EF0-A652FF75687C}">
      <formula1>46204</formula1>
      <formula2>46388</formula2>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7" id="{F7986BFB-5C01-41E2-8508-438E1FEF19B0}">
            <xm:f>AND(dv_sektorer!$V$2&lt;&gt;"",dv_sektorer!$V$3&lt;&gt;"OK")</xm:f>
            <x14:dxf>
              <fill>
                <patternFill>
                  <bgColor rgb="FFFF0000"/>
                </patternFill>
              </fill>
            </x14:dxf>
          </x14:cfRule>
          <xm:sqref>B26:B35</xm:sqref>
        </x14:conditionalFormatting>
        <x14:conditionalFormatting xmlns:xm="http://schemas.microsoft.com/office/excel/2006/main">
          <x14:cfRule type="expression" priority="36" id="{589C59F8-490D-449D-BFEB-9AD5D6838ADB}">
            <xm:f>AND($B$26&lt;&gt;"",dv_sektorer!$W$3&lt;&gt;"OK")</xm:f>
            <x14:dxf>
              <fill>
                <patternFill>
                  <bgColor rgb="FFFF0000"/>
                </patternFill>
              </fill>
            </x14:dxf>
          </x14:cfRule>
          <xm:sqref>C26:C35</xm:sqref>
        </x14:conditionalFormatting>
        <x14:conditionalFormatting xmlns:xm="http://schemas.microsoft.com/office/excel/2006/main">
          <x14:cfRule type="expression" priority="35" id="{B58A128D-980F-40ED-BCDD-CD64FC769F57}">
            <xm:f>dv_sektorer!$X$3&lt;&gt;"OK"</xm:f>
            <x14:dxf>
              <fill>
                <patternFill>
                  <bgColor rgb="FFFF0000"/>
                </patternFill>
              </fill>
            </x14:dxf>
          </x14:cfRule>
          <xm:sqref>D26:D35</xm:sqref>
        </x14:conditionalFormatting>
      </x14:conditionalFormattings>
    </ext>
    <ext xmlns:x14="http://schemas.microsoft.com/office/spreadsheetml/2009/9/main" uri="{CCE6A557-97BC-4b89-ADB6-D9C93CAAB3DF}">
      <x14:dataValidations xmlns:xm="http://schemas.microsoft.com/office/excel/2006/main" xWindow="595" yWindow="824" count="27">
        <x14:dataValidation type="list" allowBlank="1" showInputMessage="1" showErrorMessage="1" xr:uid="{5CC6619B-BF92-4C88-8984-2B871B01141D}">
          <x14:formula1>
            <xm:f>dv_sektorer!$L$2:$L$4</xm:f>
          </x14:formula1>
          <xm:sqref>C11</xm:sqref>
        </x14:dataValidation>
        <x14:dataValidation type="list" allowBlank="1" showInputMessage="1" showErrorMessage="1" xr:uid="{314D5ADA-DB0E-4285-B1FA-FC6051F42C86}">
          <x14:formula1>
            <xm:f>dv_sektorer!$M$2:$M$3</xm:f>
          </x14:formula1>
          <xm:sqref>B41 B56 B44</xm:sqref>
        </x14:dataValidation>
        <x14:dataValidation type="list" allowBlank="1" showInputMessage="1" showErrorMessage="1" xr:uid="{5B8D211E-3825-44BF-804E-4F6CB9D0CC63}">
          <x14:formula1>
            <xm:f>dv_sektorer!$N$2:$N$4</xm:f>
          </x14:formula1>
          <xm:sqref>B51:D51</xm:sqref>
        </x14:dataValidation>
        <x14:dataValidation type="list" allowBlank="1" showInputMessage="1" showErrorMessage="1" xr:uid="{E03BBD82-F169-4407-8A5A-B66A0456CEC6}">
          <x14:formula1>
            <xm:f>dv_sektorer!$P$2:$P$3</xm:f>
          </x14:formula1>
          <xm:sqref>B61</xm:sqref>
        </x14:dataValidation>
        <x14:dataValidation type="list" showInputMessage="1" xr:uid="{CD353D58-EA66-447A-AED7-54819D4B5953}">
          <x14:formula1>
            <xm:f>dv_sektorer!$Q$2:$Q$4</xm:f>
          </x14:formula1>
          <xm:sqref>B66:D66</xm:sqref>
        </x14:dataValidation>
        <x14:dataValidation type="list" showInputMessage="1" errorTitle="Fel" error="Text" xr:uid="{162A50FA-B792-4744-BEFB-C91A3FA85A6A}">
          <x14:formula1>
            <xm:f>INDIRECT("Sub_"&amp;dv_sektorer!$V$2)</xm:f>
          </x14:formula1>
          <xm:sqref>C26</xm:sqref>
        </x14:dataValidation>
        <x14:dataValidation type="list" showInputMessage="1" errorTitle="Fel" error="Text" xr:uid="{451D02BE-7E9E-495F-B272-9A7BD4A13407}">
          <x14:formula1>
            <xm:f>INDIRECT("Sub_"&amp;dv_sektorer!$V$5)</xm:f>
          </x14:formula1>
          <xm:sqref>C27</xm:sqref>
        </x14:dataValidation>
        <x14:dataValidation type="list" showInputMessage="1" errorTitle="Fel" error="Text" xr:uid="{2A35E7CC-67CF-4864-999B-523974D8EF08}">
          <x14:formula1>
            <xm:f>INDIRECT("Sub_"&amp;dv_sektorer!$V$8)</xm:f>
          </x14:formula1>
          <xm:sqref>C28</xm:sqref>
        </x14:dataValidation>
        <x14:dataValidation type="list" showInputMessage="1" errorTitle="Fel" error="Text" xr:uid="{C8E30071-4A50-4464-9051-C396CD8783CE}">
          <x14:formula1>
            <xm:f>INDIRECT("Sub_"&amp;dv_sektorer!$V$11)</xm:f>
          </x14:formula1>
          <xm:sqref>C29</xm:sqref>
        </x14:dataValidation>
        <x14:dataValidation type="list" showInputMessage="1" errorTitle="Fel" error="Text" xr:uid="{216FF0A2-F0BA-4CE7-B04A-1F30159CFFF3}">
          <x14:formula1>
            <xm:f>INDIRECT("Sub_"&amp;dv_sektorer!$V$14)</xm:f>
          </x14:formula1>
          <xm:sqref>C30</xm:sqref>
        </x14:dataValidation>
        <x14:dataValidation type="list" allowBlank="1" showInputMessage="1" showErrorMessage="1" xr:uid="{41B91934-1C2A-4043-B4ED-CA42C2C6DDCC}">
          <x14:formula1>
            <xm:f>dv_sektorer!$S$2:$S$3</xm:f>
          </x14:formula1>
          <xm:sqref>C20</xm:sqref>
        </x14:dataValidation>
        <x14:dataValidation type="list" allowBlank="1" showInputMessage="1" showErrorMessage="1" xr:uid="{B379A584-B35F-4CD7-B482-2E569926C4E3}">
          <x14:formula1>
            <xm:f>dv_sektorer!$R$2:$R$6</xm:f>
          </x14:formula1>
          <xm:sqref>B20</xm:sqref>
        </x14:dataValidation>
        <x14:dataValidation type="list" showInputMessage="1" errorTitle="Fel" error="Text" xr:uid="{71D3E498-9DC1-4CBF-835B-773FEF144DA2}">
          <x14:formula1>
            <xm:f>INDIRECT("Sub_"&amp;dv_sektorer!$V$17)</xm:f>
          </x14:formula1>
          <xm:sqref>C31</xm:sqref>
        </x14:dataValidation>
        <x14:dataValidation type="list" showInputMessage="1" errorTitle="Fel" error="Text" xr:uid="{20124C3A-48E1-4943-8DC2-62055FD49136}">
          <x14:formula1>
            <xm:f>INDIRECT("Sub_"&amp;dv_sektorer!$V$20)</xm:f>
          </x14:formula1>
          <xm:sqref>C32</xm:sqref>
        </x14:dataValidation>
        <x14:dataValidation type="list" showInputMessage="1" errorTitle="Fel" error="Text" xr:uid="{5916EE10-CBEF-4D0A-ABFB-92306712EA17}">
          <x14:formula1>
            <xm:f>INDIRECT("Sub_"&amp;dv_sektorer!$V$23)</xm:f>
          </x14:formula1>
          <xm:sqref>C33</xm:sqref>
        </x14:dataValidation>
        <x14:dataValidation type="list" showInputMessage="1" errorTitle="Fel" error="Text" xr:uid="{3B7108F2-5A9D-4050-8811-CE1D49A35F41}">
          <x14:formula1>
            <xm:f>INDIRECT("Sub_"&amp;dv_sektorer!$V$26)</xm:f>
          </x14:formula1>
          <xm:sqref>C34</xm:sqref>
        </x14:dataValidation>
        <x14:dataValidation type="list" showInputMessage="1" errorTitle="Fel" error="Text" xr:uid="{CC3A4EC9-2F32-4099-8A2A-294EF6E982F8}">
          <x14:formula1>
            <xm:f>INDIRECT("Sub_"&amp;dv_sektorer!$V$29)</xm:f>
          </x14:formula1>
          <xm:sqref>C35</xm:sqref>
        </x14:dataValidation>
        <x14:dataValidation type="list" allowBlank="1" showInputMessage="1" xr:uid="{EC993784-CCC7-4150-8C61-4D2DA277A517}">
          <x14:formula1>
            <xm:f>INDIRECT("SubSub_"&amp;dv_sektorer!W26)</xm:f>
          </x14:formula1>
          <xm:sqref>D34</xm:sqref>
        </x14:dataValidation>
        <x14:dataValidation type="list" allowBlank="1" showInputMessage="1" xr:uid="{03244731-8E27-4D4A-B536-8B1EEB4F11C8}">
          <x14:formula1>
            <xm:f>INDIRECT("SubSub_"&amp;dv_sektorer!W17)</xm:f>
          </x14:formula1>
          <xm:sqref>D31</xm:sqref>
        </x14:dataValidation>
        <x14:dataValidation type="list" allowBlank="1" showInputMessage="1" xr:uid="{036D150C-F020-4584-9502-0863A6BDDFE7}">
          <x14:formula1>
            <xm:f>INDIRECT("SubSub_"&amp;dv_sektorer!W20)</xm:f>
          </x14:formula1>
          <xm:sqref>D32</xm:sqref>
        </x14:dataValidation>
        <x14:dataValidation type="list" allowBlank="1" showInputMessage="1" xr:uid="{8AC942D8-0AFD-46C4-A41B-78748249786F}">
          <x14:formula1>
            <xm:f>INDIRECT("SubSub_"&amp;dv_sektorer!W23)</xm:f>
          </x14:formula1>
          <xm:sqref>D33</xm:sqref>
        </x14:dataValidation>
        <x14:dataValidation type="list" allowBlank="1" showInputMessage="1" xr:uid="{7FE24D95-5EF6-4828-AE2B-27F419787766}">
          <x14:formula1>
            <xm:f>INDIRECT("SubSub_"&amp;dv_sektorer!W29)</xm:f>
          </x14:formula1>
          <xm:sqref>D35</xm:sqref>
        </x14:dataValidation>
        <x14:dataValidation type="list" allowBlank="1" showInputMessage="1" xr:uid="{043CAD4F-FC0A-4132-A93E-9B133342F721}">
          <x14:formula1>
            <xm:f>INDIRECT("SubSub_"&amp;dv_sektorer!W11)</xm:f>
          </x14:formula1>
          <xm:sqref>D29</xm:sqref>
        </x14:dataValidation>
        <x14:dataValidation type="list" allowBlank="1" showInputMessage="1" xr:uid="{406CE0E5-379E-4BFC-96F9-1D7919E760BC}">
          <x14:formula1>
            <xm:f>INDIRECT("SubSub_"&amp;dv_sektorer!W14)</xm:f>
          </x14:formula1>
          <xm:sqref>D30</xm:sqref>
        </x14:dataValidation>
        <x14:dataValidation type="list" allowBlank="1" showInputMessage="1" xr:uid="{B3305243-1030-447B-935F-65E531BF626F}">
          <x14:formula1>
            <xm:f>INDIRECT("SubSub_"&amp;dv_sektorer!W5)</xm:f>
          </x14:formula1>
          <xm:sqref>D27</xm:sqref>
        </x14:dataValidation>
        <x14:dataValidation type="list" allowBlank="1" showInputMessage="1" xr:uid="{237135F8-6334-474E-8E07-7D8858B543BC}">
          <x14:formula1>
            <xm:f>INDIRECT("SubSub_"&amp;dv_sektorer!W2)</xm:f>
          </x14:formula1>
          <xm:sqref>D26</xm:sqref>
        </x14:dataValidation>
        <x14:dataValidation type="list" allowBlank="1" showInputMessage="1" xr:uid="{D6DFF246-05E6-4DCB-ABB5-4242354B8ADD}">
          <x14:formula1>
            <xm:f>INDIRECT("SubSub_"&amp;dv_sektorer!W8)</xm:f>
          </x14:formula1>
          <xm:sqref>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46D9-54CC-4144-94E7-3E176043BAFA}">
  <sheetPr codeName="Blad2"/>
  <dimension ref="A1:AO102"/>
  <sheetViews>
    <sheetView topLeftCell="A19" zoomScale="85" zoomScaleNormal="85" workbookViewId="0">
      <selection activeCell="G67" sqref="G67"/>
    </sheetView>
  </sheetViews>
  <sheetFormatPr defaultColWidth="9.140625" defaultRowHeight="15"/>
  <cols>
    <col min="1" max="1" width="8.28515625" style="18" bestFit="1" customWidth="1"/>
    <col min="2" max="2" width="48.85546875" style="18" bestFit="1" customWidth="1"/>
    <col min="3" max="3" width="6.28515625" style="18" customWidth="1"/>
    <col min="4" max="5" width="8.28515625" style="18" bestFit="1" customWidth="1"/>
    <col min="6" max="6" width="50.7109375" style="18" bestFit="1" customWidth="1"/>
    <col min="7" max="7" width="9.140625" style="18"/>
    <col min="8" max="8" width="11.5703125" style="18" bestFit="1" customWidth="1"/>
    <col min="9" max="9" width="8.28515625" style="18" bestFit="1" customWidth="1"/>
    <col min="10" max="10" width="135.28515625" style="18" bestFit="1" customWidth="1"/>
    <col min="11" max="11" width="7.42578125" style="18" customWidth="1"/>
    <col min="12" max="12" width="21.85546875" style="18" customWidth="1"/>
    <col min="13" max="13" width="19.42578125" style="18" customWidth="1"/>
    <col min="14" max="14" width="92.140625" style="18" customWidth="1"/>
    <col min="15" max="15" width="18.85546875" style="18" customWidth="1"/>
    <col min="16" max="16" width="10" style="18" customWidth="1"/>
    <col min="17" max="17" width="37.28515625" style="18" customWidth="1"/>
    <col min="18" max="18" width="22.85546875" style="18" customWidth="1"/>
    <col min="19" max="20" width="40.7109375" style="18" customWidth="1"/>
    <col min="21" max="21" width="22" style="18" customWidth="1"/>
    <col min="22" max="22" width="20.85546875" style="18" customWidth="1"/>
    <col min="23" max="23" width="26.5703125" style="18" customWidth="1"/>
    <col min="24" max="24" width="24.7109375" style="18" customWidth="1"/>
    <col min="25" max="25" width="29.85546875" style="18" customWidth="1"/>
    <col min="26" max="26" width="29.42578125" style="18" customWidth="1"/>
    <col min="27" max="27" width="22.28515625" style="18" customWidth="1"/>
    <col min="28" max="28" width="79.7109375" style="18" customWidth="1"/>
    <col min="29" max="29" width="48.85546875" style="18" customWidth="1"/>
    <col min="30" max="30" width="6.5703125" style="18" customWidth="1"/>
    <col min="31" max="31" width="9.140625" style="18" customWidth="1"/>
    <col min="32" max="32" width="50.7109375" style="18" customWidth="1"/>
    <col min="33" max="33" width="13.5703125" style="18" customWidth="1"/>
    <col min="34" max="36" width="13.42578125" style="18" customWidth="1"/>
    <col min="37" max="37" width="9.140625" style="18"/>
    <col min="38" max="38" width="121.28515625" style="18" bestFit="1" customWidth="1"/>
    <col min="39" max="39" width="13.5703125" style="18" bestFit="1" customWidth="1"/>
    <col min="40" max="40" width="12" style="18" bestFit="1" customWidth="1"/>
    <col min="41" max="41" width="15.28515625" style="18" bestFit="1" customWidth="1"/>
    <col min="42" max="16384" width="9.140625" style="18"/>
  </cols>
  <sheetData>
    <row r="1" spans="1:41" ht="14.45" customHeight="1">
      <c r="A1" s="40" t="s">
        <v>152</v>
      </c>
      <c r="B1" s="40" t="s">
        <v>153</v>
      </c>
      <c r="C1" s="40"/>
      <c r="D1" s="40" t="s">
        <v>154</v>
      </c>
      <c r="E1" s="40" t="s">
        <v>152</v>
      </c>
      <c r="F1" s="40" t="s">
        <v>155</v>
      </c>
      <c r="G1" s="40"/>
      <c r="H1" s="40" t="s">
        <v>156</v>
      </c>
      <c r="I1" s="40" t="s">
        <v>154</v>
      </c>
      <c r="J1" s="40" t="s">
        <v>157</v>
      </c>
      <c r="L1" s="41" t="s">
        <v>3</v>
      </c>
      <c r="M1" s="41" t="s">
        <v>99</v>
      </c>
      <c r="N1" s="41" t="s">
        <v>105</v>
      </c>
      <c r="O1" s="41" t="s">
        <v>107</v>
      </c>
      <c r="P1" s="41" t="s">
        <v>141</v>
      </c>
      <c r="Q1" s="41" t="s">
        <v>143</v>
      </c>
      <c r="R1" s="41" t="s">
        <v>304</v>
      </c>
      <c r="S1" s="41" t="s">
        <v>321</v>
      </c>
      <c r="U1" s="40" t="s">
        <v>345</v>
      </c>
      <c r="V1" s="40" t="s">
        <v>223</v>
      </c>
      <c r="W1" s="40" t="s">
        <v>224</v>
      </c>
      <c r="X1" s="40" t="s">
        <v>225</v>
      </c>
      <c r="Y1" s="40" t="s">
        <v>226</v>
      </c>
      <c r="AB1" s="42"/>
      <c r="AC1" s="40" t="s">
        <v>227</v>
      </c>
      <c r="AD1" s="40" t="s">
        <v>158</v>
      </c>
      <c r="AE1" s="40"/>
      <c r="AF1" s="40" t="s">
        <v>228</v>
      </c>
      <c r="AG1" s="40" t="s">
        <v>229</v>
      </c>
      <c r="AH1" s="40" t="s">
        <v>230</v>
      </c>
      <c r="AI1" s="18" t="s">
        <v>397</v>
      </c>
      <c r="AJ1" s="18" t="s">
        <v>398</v>
      </c>
      <c r="AK1" s="69"/>
      <c r="AL1" s="40" t="s">
        <v>231</v>
      </c>
      <c r="AM1" s="40" t="s">
        <v>229</v>
      </c>
      <c r="AN1" s="18" t="s">
        <v>397</v>
      </c>
      <c r="AO1" s="18" t="s">
        <v>398</v>
      </c>
    </row>
    <row r="2" spans="1:41" ht="14.45" customHeight="1">
      <c r="A2" s="18" t="s">
        <v>158</v>
      </c>
      <c r="B2" s="18" t="s">
        <v>16</v>
      </c>
      <c r="D2" s="18" t="s">
        <v>169</v>
      </c>
      <c r="E2" s="18" t="s">
        <v>158</v>
      </c>
      <c r="F2" s="18" t="s">
        <v>17</v>
      </c>
      <c r="H2" s="18" t="s">
        <v>184</v>
      </c>
      <c r="I2" s="46" t="s">
        <v>169</v>
      </c>
      <c r="J2" s="46" t="s">
        <v>420</v>
      </c>
      <c r="L2" s="43" t="s">
        <v>4</v>
      </c>
      <c r="M2" s="43" t="s">
        <v>100</v>
      </c>
      <c r="N2" s="44" t="s">
        <v>103</v>
      </c>
      <c r="O2" s="43" t="s">
        <v>108</v>
      </c>
      <c r="P2" s="43" t="s">
        <v>140</v>
      </c>
      <c r="Q2" s="43" t="s">
        <v>363</v>
      </c>
      <c r="R2" s="43" t="s">
        <v>68</v>
      </c>
      <c r="S2" s="43" t="s">
        <v>322</v>
      </c>
      <c r="U2" s="40" t="s">
        <v>306</v>
      </c>
      <c r="V2" s="40" t="str">
        <f>IF(Anmälan!$B26="","",VLOOKUP(Anmälan!$B$26,dv_sektorer!$AC$2:$AD$501,2,0))</f>
        <v/>
      </c>
      <c r="W2" s="40" t="str">
        <f>IF(Anmälan!C26="","",VLOOKUP(Anmälan!$C$26,dv_sektorer!$AF$2:$AH$501,2,0))</f>
        <v/>
      </c>
      <c r="X2" s="40" t="str">
        <f>IF(Anmälan!$B$26="","",VLOOKUP(Anmälan!$C$26,dv_sektorer!$AF$2:$AH$201,3,0))</f>
        <v/>
      </c>
      <c r="Y2" s="40" t="str">
        <f>IF(Anmälan!$D$26="","",VLOOKUP(Anmälan!$D$26,dv_sektorer!$AL$2:$AM$201,2,0))</f>
        <v/>
      </c>
      <c r="AB2" s="7"/>
      <c r="AC2" s="18" t="s">
        <v>16</v>
      </c>
      <c r="AD2" s="18" t="s">
        <v>158</v>
      </c>
      <c r="AF2" s="18" t="s">
        <v>17</v>
      </c>
      <c r="AG2" s="18" t="s">
        <v>169</v>
      </c>
      <c r="AH2" s="18" t="s">
        <v>158</v>
      </c>
      <c r="AI2" s="18" t="str">
        <f>IF(AF2=F2,"OK","FEL")</f>
        <v>OK</v>
      </c>
      <c r="AJ2" s="18" t="str">
        <f>IF(AH2&amp;AG2=E2&amp;D2,"OK","FEL")</f>
        <v>OK</v>
      </c>
      <c r="AL2" s="46" t="s">
        <v>420</v>
      </c>
      <c r="AM2" s="18" t="s">
        <v>169</v>
      </c>
      <c r="AN2" s="18" t="str">
        <f>IF(J2=AL2,"OK","FEL")</f>
        <v>OK</v>
      </c>
      <c r="AO2" s="18" t="str">
        <f>IF(I2=AM2,"OK","FEL")</f>
        <v>OK</v>
      </c>
    </row>
    <row r="3" spans="1:41" ht="14.45" customHeight="1">
      <c r="A3" s="18" t="s">
        <v>159</v>
      </c>
      <c r="B3" s="18" t="s">
        <v>29</v>
      </c>
      <c r="D3" s="18" t="s">
        <v>170</v>
      </c>
      <c r="E3" s="18" t="s">
        <v>158</v>
      </c>
      <c r="F3" s="18" t="s">
        <v>22</v>
      </c>
      <c r="H3" s="18" t="s">
        <v>185</v>
      </c>
      <c r="I3" s="46" t="s">
        <v>169</v>
      </c>
      <c r="J3" s="46" t="s">
        <v>421</v>
      </c>
      <c r="L3" s="43" t="s">
        <v>11</v>
      </c>
      <c r="M3" s="43" t="s">
        <v>101</v>
      </c>
      <c r="N3" s="44" t="s">
        <v>104</v>
      </c>
      <c r="O3" s="43" t="s">
        <v>109</v>
      </c>
      <c r="P3" s="43" t="s">
        <v>142</v>
      </c>
      <c r="Q3" s="43" t="s">
        <v>364</v>
      </c>
      <c r="R3" s="43" t="s">
        <v>67</v>
      </c>
      <c r="S3" s="43" t="s">
        <v>323</v>
      </c>
      <c r="V3" s="40" t="str">
        <f>IF(Anmälan!B26="","Fel! Välj en Sektor","OK")</f>
        <v>Fel! Välj en Sektor</v>
      </c>
      <c r="W3" s="40" t="str">
        <f>IF(AND(COUNTIFS(dv_sektorer!$F:$F,Anmälan!C26, dv_sektorer!$E:$E,V2)=0,Anmälan!C26&lt;&gt;""),"Viktig samhällsfunktion stämmer inte överens med Sektor!","OK")</f>
        <v>OK</v>
      </c>
      <c r="X3" s="40" t="str">
        <f>IF(AND(COUNTIFS(dv_sektorer!$J:$J,Anmälan!$D$26, dv_sektorer!$I:$I,$W$2)=0,Anmälan!$D$26&lt;&gt;""),"Typ av verksamhet stämmer inte överens med viktig samhällsfunktion","OK")</f>
        <v>OK</v>
      </c>
      <c r="Y3" s="40"/>
      <c r="AB3" s="7"/>
      <c r="AC3" s="18" t="s">
        <v>29</v>
      </c>
      <c r="AD3" s="18" t="s">
        <v>159</v>
      </c>
      <c r="AF3" s="18" t="s">
        <v>22</v>
      </c>
      <c r="AG3" s="18" t="s">
        <v>170</v>
      </c>
      <c r="AH3" s="18" t="s">
        <v>158</v>
      </c>
      <c r="AI3" s="18" t="str">
        <f t="shared" ref="AI3:AI14" si="0">IF(AF3=F3,"OK","FEL")</f>
        <v>OK</v>
      </c>
      <c r="AJ3" s="18" t="str">
        <f t="shared" ref="AJ3:AJ14" si="1">IF(AH3&amp;AG3=E3&amp;D3,"OK","FEL")</f>
        <v>OK</v>
      </c>
      <c r="AL3" s="46" t="s">
        <v>421</v>
      </c>
      <c r="AM3" s="18" t="s">
        <v>169</v>
      </c>
      <c r="AN3" s="18" t="str">
        <f t="shared" ref="AN3:AN66" si="2">IF(J3=AL3,"OK","FEL")</f>
        <v>OK</v>
      </c>
      <c r="AO3" s="18" t="str">
        <f t="shared" ref="AO3:AO66" si="3">IF(I3=AM3,"OK","FEL")</f>
        <v>OK</v>
      </c>
    </row>
    <row r="4" spans="1:41" ht="14.45" customHeight="1">
      <c r="A4" s="18" t="s">
        <v>160</v>
      </c>
      <c r="B4" s="18" t="s">
        <v>38</v>
      </c>
      <c r="D4" s="18" t="s">
        <v>171</v>
      </c>
      <c r="E4" s="18" t="s">
        <v>158</v>
      </c>
      <c r="F4" s="18" t="s">
        <v>24</v>
      </c>
      <c r="H4" s="18" t="s">
        <v>186</v>
      </c>
      <c r="I4" s="18" t="s">
        <v>169</v>
      </c>
      <c r="J4" s="18" t="s">
        <v>18</v>
      </c>
      <c r="L4" s="43" t="s">
        <v>418</v>
      </c>
      <c r="M4" s="43"/>
      <c r="N4" s="43" t="s">
        <v>371</v>
      </c>
      <c r="O4" s="43" t="s">
        <v>110</v>
      </c>
      <c r="P4" s="43"/>
      <c r="Q4" s="43" t="s">
        <v>365</v>
      </c>
      <c r="R4" s="43" t="s">
        <v>388</v>
      </c>
      <c r="S4" s="43"/>
      <c r="AC4" s="18" t="s">
        <v>38</v>
      </c>
      <c r="AD4" s="18" t="s">
        <v>160</v>
      </c>
      <c r="AF4" s="18" t="s">
        <v>24</v>
      </c>
      <c r="AG4" s="18" t="s">
        <v>171</v>
      </c>
      <c r="AH4" s="18" t="s">
        <v>158</v>
      </c>
      <c r="AI4" s="18" t="str">
        <f t="shared" si="0"/>
        <v>OK</v>
      </c>
      <c r="AJ4" s="18" t="str">
        <f t="shared" si="1"/>
        <v>OK</v>
      </c>
      <c r="AL4" s="18" t="s">
        <v>18</v>
      </c>
      <c r="AM4" s="18" t="s">
        <v>169</v>
      </c>
      <c r="AN4" s="18" t="str">
        <f t="shared" si="2"/>
        <v>OK</v>
      </c>
      <c r="AO4" s="18" t="str">
        <f t="shared" si="3"/>
        <v>OK</v>
      </c>
    </row>
    <row r="5" spans="1:41" ht="14.45" customHeight="1">
      <c r="A5" s="18" t="s">
        <v>161</v>
      </c>
      <c r="B5" s="18" t="s">
        <v>41</v>
      </c>
      <c r="D5" s="18" t="s">
        <v>172</v>
      </c>
      <c r="E5" s="18" t="s">
        <v>158</v>
      </c>
      <c r="F5" s="46" t="s">
        <v>423</v>
      </c>
      <c r="H5" s="18" t="s">
        <v>187</v>
      </c>
      <c r="I5" s="18" t="s">
        <v>169</v>
      </c>
      <c r="J5" s="18" t="s">
        <v>19</v>
      </c>
      <c r="L5" s="43"/>
      <c r="M5" s="43"/>
      <c r="N5" s="43"/>
      <c r="O5" s="43" t="s">
        <v>111</v>
      </c>
      <c r="P5" s="43"/>
      <c r="Q5" s="43"/>
      <c r="R5" s="43" t="s">
        <v>305</v>
      </c>
      <c r="S5" s="43"/>
      <c r="U5" s="40" t="s">
        <v>307</v>
      </c>
      <c r="V5" s="40" t="str">
        <f>IF(Anmälan!$B27="","",VLOOKUP(Anmälan!$B$27,dv_sektorer!$AC$2:$AD$501,2,0))</f>
        <v/>
      </c>
      <c r="W5" s="40" t="str">
        <f>IF(Anmälan!C27="","",VLOOKUP(Anmälan!$C$27,dv_sektorer!$AF$2:$AH$501,2,0))</f>
        <v/>
      </c>
      <c r="X5" s="40" t="str">
        <f>IF(Anmälan!$B$27="","",VLOOKUP(Anmälan!$C$27,dv_sektorer!$AF$2:$AH$201,3,0))</f>
        <v/>
      </c>
      <c r="Y5" s="40" t="str">
        <f>IF(Anmälan!$D$27="","",VLOOKUP(Anmälan!$D$27,dv_sektorer!$AL$2:$AM$201,2,0))</f>
        <v/>
      </c>
      <c r="AB5" s="42"/>
      <c r="AC5" s="18" t="s">
        <v>41</v>
      </c>
      <c r="AD5" s="18" t="s">
        <v>161</v>
      </c>
      <c r="AF5" s="18" t="s">
        <v>423</v>
      </c>
      <c r="AG5" s="18" t="s">
        <v>172</v>
      </c>
      <c r="AH5" s="18" t="s">
        <v>158</v>
      </c>
      <c r="AI5" s="18" t="str">
        <f t="shared" si="0"/>
        <v>OK</v>
      </c>
      <c r="AJ5" s="18" t="str">
        <f t="shared" si="1"/>
        <v>OK</v>
      </c>
      <c r="AL5" s="18" t="s">
        <v>19</v>
      </c>
      <c r="AM5" s="18" t="s">
        <v>169</v>
      </c>
      <c r="AN5" s="18" t="str">
        <f t="shared" si="2"/>
        <v>OK</v>
      </c>
      <c r="AO5" s="18" t="str">
        <f t="shared" si="3"/>
        <v>OK</v>
      </c>
    </row>
    <row r="6" spans="1:41" ht="14.45" customHeight="1">
      <c r="A6" s="18" t="s">
        <v>162</v>
      </c>
      <c r="B6" s="18" t="s">
        <v>44</v>
      </c>
      <c r="D6" s="18" t="s">
        <v>173</v>
      </c>
      <c r="E6" s="18" t="s">
        <v>159</v>
      </c>
      <c r="F6" s="18" t="s">
        <v>30</v>
      </c>
      <c r="H6" s="18" t="s">
        <v>188</v>
      </c>
      <c r="I6" s="18" t="s">
        <v>169</v>
      </c>
      <c r="J6" s="18" t="s">
        <v>20</v>
      </c>
      <c r="L6" s="43"/>
      <c r="M6" s="43"/>
      <c r="N6" s="43"/>
      <c r="O6" s="43" t="s">
        <v>112</v>
      </c>
      <c r="P6" s="43"/>
      <c r="Q6" s="43"/>
      <c r="R6" s="43" t="s">
        <v>69</v>
      </c>
      <c r="S6" s="43"/>
      <c r="V6" s="40" t="str">
        <f>IF(Anmälan!B27="","Fel! Välj en Sektor","OK")</f>
        <v>Fel! Välj en Sektor</v>
      </c>
      <c r="W6" s="40" t="str">
        <f>IF(AND(COUNTIFS(dv_sektorer!$F:$F,Anmälan!C27, dv_sektorer!$E:$E,V5)=0,Anmälan!C27&lt;&gt;""),"Viktig samhällsfunktion stämmer inte överens med Sektor!","OK")</f>
        <v>OK</v>
      </c>
      <c r="X6" s="40" t="str">
        <f>IF(AND(COUNTIFS(dv_sektorer!$J:$J,Anmälan!$D$27, dv_sektorer!$I:$I,$W$5)=0,Anmälan!$D$27&lt;&gt;""),"Typ av verksamhet stämmer inte överens med viktig samhällsfunktion","OK")</f>
        <v>OK</v>
      </c>
      <c r="Y6" s="40"/>
      <c r="AB6" s="7"/>
      <c r="AC6" s="18" t="s">
        <v>44</v>
      </c>
      <c r="AD6" s="18" t="s">
        <v>162</v>
      </c>
      <c r="AF6" s="18" t="s">
        <v>30</v>
      </c>
      <c r="AG6" s="18" t="s">
        <v>173</v>
      </c>
      <c r="AH6" s="18" t="s">
        <v>159</v>
      </c>
      <c r="AI6" s="18" t="str">
        <f t="shared" si="0"/>
        <v>OK</v>
      </c>
      <c r="AJ6" s="18" t="str">
        <f t="shared" si="1"/>
        <v>OK</v>
      </c>
      <c r="AL6" s="18" t="s">
        <v>20</v>
      </c>
      <c r="AM6" s="18" t="s">
        <v>169</v>
      </c>
      <c r="AN6" s="18" t="str">
        <f t="shared" si="2"/>
        <v>OK</v>
      </c>
      <c r="AO6" s="18" t="str">
        <f t="shared" si="3"/>
        <v>OK</v>
      </c>
    </row>
    <row r="7" spans="1:41" ht="14.45" customHeight="1">
      <c r="A7" s="18" t="s">
        <v>163</v>
      </c>
      <c r="B7" s="18" t="s">
        <v>51</v>
      </c>
      <c r="D7" s="18" t="s">
        <v>174</v>
      </c>
      <c r="E7" s="18" t="s">
        <v>159</v>
      </c>
      <c r="F7" s="18" t="s">
        <v>34</v>
      </c>
      <c r="H7" s="18" t="s">
        <v>189</v>
      </c>
      <c r="I7" s="18" t="s">
        <v>169</v>
      </c>
      <c r="J7" s="18" t="s">
        <v>21</v>
      </c>
      <c r="L7" s="43"/>
      <c r="M7" s="43"/>
      <c r="N7" s="43"/>
      <c r="O7" s="43" t="s">
        <v>113</v>
      </c>
      <c r="P7" s="43"/>
      <c r="Q7" s="43"/>
      <c r="R7" s="43"/>
      <c r="S7" s="43"/>
      <c r="AB7" s="7"/>
      <c r="AC7" s="18" t="s">
        <v>51</v>
      </c>
      <c r="AD7" s="18" t="s">
        <v>163</v>
      </c>
      <c r="AF7" s="18" t="s">
        <v>34</v>
      </c>
      <c r="AG7" s="18" t="s">
        <v>174</v>
      </c>
      <c r="AH7" s="18" t="s">
        <v>159</v>
      </c>
      <c r="AI7" s="18" t="str">
        <f t="shared" si="0"/>
        <v>OK</v>
      </c>
      <c r="AJ7" s="18" t="str">
        <f t="shared" si="1"/>
        <v>OK</v>
      </c>
      <c r="AL7" s="18" t="s">
        <v>21</v>
      </c>
      <c r="AM7" s="18" t="s">
        <v>169</v>
      </c>
      <c r="AN7" s="18" t="str">
        <f t="shared" si="2"/>
        <v>OK</v>
      </c>
      <c r="AO7" s="18" t="str">
        <f t="shared" si="3"/>
        <v>OK</v>
      </c>
    </row>
    <row r="8" spans="1:41" ht="14.45" customHeight="1">
      <c r="A8" s="18" t="s">
        <v>164</v>
      </c>
      <c r="B8" s="18" t="s">
        <v>53</v>
      </c>
      <c r="D8" s="18" t="s">
        <v>175</v>
      </c>
      <c r="E8" s="18" t="s">
        <v>159</v>
      </c>
      <c r="F8" s="18" t="s">
        <v>35</v>
      </c>
      <c r="H8" s="18" t="s">
        <v>190</v>
      </c>
      <c r="I8" s="46" t="s">
        <v>169</v>
      </c>
      <c r="J8" s="46" t="s">
        <v>422</v>
      </c>
      <c r="L8" s="43"/>
      <c r="M8" s="43"/>
      <c r="N8" s="43"/>
      <c r="O8" s="43" t="s">
        <v>114</v>
      </c>
      <c r="P8" s="43"/>
      <c r="Q8" s="43"/>
      <c r="R8" s="43"/>
      <c r="S8" s="43"/>
      <c r="U8" s="40" t="s">
        <v>308</v>
      </c>
      <c r="V8" s="40" t="str">
        <f>IF(Anmälan!$B28="","",VLOOKUP(Anmälan!$B$28,dv_sektorer!$AC$2:$AD$501,2,0))</f>
        <v/>
      </c>
      <c r="W8" s="40" t="str">
        <f>IF(Anmälan!C28="","",VLOOKUP(Anmälan!$C$28,dv_sektorer!$AF$2:$AH$501,2,0))</f>
        <v/>
      </c>
      <c r="X8" s="40" t="str">
        <f>IF(Anmälan!$B$28="","",VLOOKUP(Anmälan!$C$28,dv_sektorer!$AF$2:$AH$201,3,0))</f>
        <v/>
      </c>
      <c r="Y8" s="40" t="str">
        <f>IF(Anmälan!$D$28="","",VLOOKUP(Anmälan!$D$28,dv_sektorer!$AL$2:$AM$201,2,0))</f>
        <v/>
      </c>
      <c r="AB8" s="7"/>
      <c r="AC8" s="18" t="s">
        <v>53</v>
      </c>
      <c r="AD8" s="18" t="s">
        <v>164</v>
      </c>
      <c r="AF8" s="18" t="s">
        <v>35</v>
      </c>
      <c r="AG8" s="18" t="s">
        <v>175</v>
      </c>
      <c r="AH8" s="18" t="s">
        <v>159</v>
      </c>
      <c r="AI8" s="18" t="str">
        <f t="shared" si="0"/>
        <v>OK</v>
      </c>
      <c r="AJ8" s="18" t="str">
        <f t="shared" si="1"/>
        <v>OK</v>
      </c>
      <c r="AL8" s="46" t="s">
        <v>422</v>
      </c>
      <c r="AM8" s="18" t="s">
        <v>169</v>
      </c>
      <c r="AN8" s="18" t="str">
        <f t="shared" si="2"/>
        <v>OK</v>
      </c>
      <c r="AO8" s="18" t="str">
        <f t="shared" si="3"/>
        <v>OK</v>
      </c>
    </row>
    <row r="9" spans="1:41" ht="14.45" customHeight="1">
      <c r="A9" s="18" t="s">
        <v>165</v>
      </c>
      <c r="B9" s="18" t="s">
        <v>55</v>
      </c>
      <c r="D9" s="18" t="s">
        <v>176</v>
      </c>
      <c r="E9" s="18" t="s">
        <v>159</v>
      </c>
      <c r="F9" s="18" t="s">
        <v>37</v>
      </c>
      <c r="H9" s="18" t="s">
        <v>191</v>
      </c>
      <c r="I9" s="18" t="s">
        <v>170</v>
      </c>
      <c r="J9" s="18" t="s">
        <v>23</v>
      </c>
      <c r="L9" s="43"/>
      <c r="M9" s="43"/>
      <c r="N9" s="43"/>
      <c r="O9" s="43" t="s">
        <v>115</v>
      </c>
      <c r="P9" s="43"/>
      <c r="Q9" s="43"/>
      <c r="R9" s="43"/>
      <c r="S9" s="43"/>
      <c r="V9" s="40" t="str">
        <f>IF(Anmälan!B28="","Fel! Välj en Sektor","OK")</f>
        <v>Fel! Välj en Sektor</v>
      </c>
      <c r="W9" s="40" t="str">
        <f>IF(AND(COUNTIFS(dv_sektorer!$F:$F,Anmälan!C28, dv_sektorer!$E:$E,V8)=0,Anmälan!C28&lt;&gt;""),"Viktig samhällsfunktion stämmer inte överens med Sektor!","OK")</f>
        <v>OK</v>
      </c>
      <c r="X9" s="40" t="str">
        <f>IF(AND(COUNTIFS(dv_sektorer!$J:$J,Anmälan!$D$28, dv_sektorer!$I:$I,$W$8)=0,Anmälan!$D$28&lt;&gt;""),"Typ av verksamhet stämmer inte överens med viktig samhällsfunktion","OK")</f>
        <v>OK</v>
      </c>
      <c r="Y9" s="40"/>
      <c r="AC9" s="18" t="s">
        <v>55</v>
      </c>
      <c r="AD9" s="18" t="s">
        <v>165</v>
      </c>
      <c r="AF9" s="18" t="s">
        <v>37</v>
      </c>
      <c r="AG9" s="18" t="s">
        <v>176</v>
      </c>
      <c r="AH9" s="18" t="s">
        <v>159</v>
      </c>
      <c r="AI9" s="18" t="str">
        <f t="shared" si="0"/>
        <v>OK</v>
      </c>
      <c r="AJ9" s="18" t="str">
        <f t="shared" si="1"/>
        <v>OK</v>
      </c>
      <c r="AL9" s="18" t="s">
        <v>23</v>
      </c>
      <c r="AM9" s="18" t="s">
        <v>170</v>
      </c>
      <c r="AN9" s="18" t="str">
        <f t="shared" si="2"/>
        <v>OK</v>
      </c>
      <c r="AO9" s="18" t="str">
        <f t="shared" si="3"/>
        <v>OK</v>
      </c>
    </row>
    <row r="10" spans="1:41" ht="14.45" customHeight="1">
      <c r="A10" s="18" t="s">
        <v>166</v>
      </c>
      <c r="B10" s="18" t="s">
        <v>56</v>
      </c>
      <c r="D10" s="18" t="s">
        <v>218</v>
      </c>
      <c r="E10" s="18" t="s">
        <v>160</v>
      </c>
      <c r="F10" s="18" t="s">
        <v>39</v>
      </c>
      <c r="H10" s="18" t="s">
        <v>192</v>
      </c>
      <c r="I10" s="18" t="s">
        <v>171</v>
      </c>
      <c r="J10" s="18" t="s">
        <v>25</v>
      </c>
      <c r="L10" s="43"/>
      <c r="M10" s="43"/>
      <c r="N10" s="43"/>
      <c r="O10" s="43" t="s">
        <v>116</v>
      </c>
      <c r="P10" s="43"/>
      <c r="Q10" s="43"/>
      <c r="R10" s="43"/>
      <c r="S10" s="43"/>
      <c r="AC10" s="18" t="s">
        <v>56</v>
      </c>
      <c r="AD10" s="18" t="s">
        <v>166</v>
      </c>
      <c r="AF10" s="18" t="s">
        <v>39</v>
      </c>
      <c r="AG10" s="18" t="s">
        <v>218</v>
      </c>
      <c r="AH10" s="18" t="s">
        <v>160</v>
      </c>
      <c r="AI10" s="18" t="str">
        <f t="shared" si="0"/>
        <v>OK</v>
      </c>
      <c r="AJ10" s="18" t="str">
        <f t="shared" si="1"/>
        <v>OK</v>
      </c>
      <c r="AL10" s="18" t="s">
        <v>25</v>
      </c>
      <c r="AM10" s="18" t="s">
        <v>171</v>
      </c>
      <c r="AN10" s="18" t="str">
        <f t="shared" si="2"/>
        <v>OK</v>
      </c>
      <c r="AO10" s="18" t="str">
        <f t="shared" si="3"/>
        <v>OK</v>
      </c>
    </row>
    <row r="11" spans="1:41" ht="14.45" customHeight="1">
      <c r="A11" s="18" t="s">
        <v>167</v>
      </c>
      <c r="B11" s="18" t="s">
        <v>57</v>
      </c>
      <c r="D11" s="18" t="s">
        <v>219</v>
      </c>
      <c r="E11" s="18" t="s">
        <v>161</v>
      </c>
      <c r="F11" s="18" t="s">
        <v>367</v>
      </c>
      <c r="H11" s="18" t="s">
        <v>193</v>
      </c>
      <c r="I11" s="18" t="s">
        <v>171</v>
      </c>
      <c r="J11" s="18" t="s">
        <v>26</v>
      </c>
      <c r="L11" s="43"/>
      <c r="M11" s="43"/>
      <c r="N11" s="43"/>
      <c r="O11" s="43" t="s">
        <v>117</v>
      </c>
      <c r="P11" s="43"/>
      <c r="Q11" s="43"/>
      <c r="R11" s="43"/>
      <c r="S11" s="43"/>
      <c r="U11" s="40" t="s">
        <v>309</v>
      </c>
      <c r="V11" s="40" t="str">
        <f>IF(Anmälan!$B29="","",VLOOKUP(Anmälan!$B$29,dv_sektorer!$AC$2:$AD$501,2,0))</f>
        <v/>
      </c>
      <c r="W11" s="40" t="str">
        <f>IF(Anmälan!C29="","",VLOOKUP(Anmälan!$C$29,dv_sektorer!$AF$2:$AH$501,2,0))</f>
        <v/>
      </c>
      <c r="X11" s="40" t="str">
        <f>IF(Anmälan!$B$29="","",VLOOKUP(Anmälan!$C$29,dv_sektorer!$AF$2:$AH$201,3,0))</f>
        <v/>
      </c>
      <c r="Y11" s="40" t="str">
        <f>IF(Anmälan!$D$29="","",VLOOKUP(Anmälan!$D$29,dv_sektorer!$AL$2:$AM$201,2,0))</f>
        <v/>
      </c>
      <c r="AC11" s="18" t="s">
        <v>57</v>
      </c>
      <c r="AD11" s="18" t="s">
        <v>167</v>
      </c>
      <c r="AF11" s="18" t="s">
        <v>367</v>
      </c>
      <c r="AG11" s="18" t="s">
        <v>219</v>
      </c>
      <c r="AH11" s="18" t="s">
        <v>161</v>
      </c>
      <c r="AI11" s="18" t="str">
        <f t="shared" si="0"/>
        <v>OK</v>
      </c>
      <c r="AJ11" s="18" t="str">
        <f t="shared" si="1"/>
        <v>OK</v>
      </c>
      <c r="AL11" s="18" t="s">
        <v>26</v>
      </c>
      <c r="AM11" s="18" t="s">
        <v>171</v>
      </c>
      <c r="AN11" s="18" t="str">
        <f t="shared" si="2"/>
        <v>OK</v>
      </c>
      <c r="AO11" s="18" t="str">
        <f t="shared" si="3"/>
        <v>OK</v>
      </c>
    </row>
    <row r="12" spans="1:41" ht="14.45" customHeight="1">
      <c r="A12" s="18" t="s">
        <v>168</v>
      </c>
      <c r="B12" s="18" t="s">
        <v>59</v>
      </c>
      <c r="D12" s="18" t="s">
        <v>232</v>
      </c>
      <c r="E12" s="18" t="s">
        <v>162</v>
      </c>
      <c r="F12" s="18" t="s">
        <v>45</v>
      </c>
      <c r="H12" s="18" t="s">
        <v>194</v>
      </c>
      <c r="I12" s="18" t="s">
        <v>171</v>
      </c>
      <c r="J12" s="48" t="s">
        <v>27</v>
      </c>
      <c r="L12" s="43"/>
      <c r="M12" s="43"/>
      <c r="N12" s="43"/>
      <c r="O12" s="43" t="s">
        <v>118</v>
      </c>
      <c r="P12" s="43"/>
      <c r="Q12" s="43"/>
      <c r="R12" s="43"/>
      <c r="S12" s="43"/>
      <c r="V12" s="40" t="str">
        <f>IF(Anmälan!B29="","Fel! Välj en Sektor","OK")</f>
        <v>Fel! Välj en Sektor</v>
      </c>
      <c r="W12" s="40" t="str">
        <f>IF(AND(COUNTIFS(dv_sektorer!$F:$F,Anmälan!C29, dv_sektorer!$E:$E,V11)=0,Anmälan!C29&lt;&gt;""),"Viktig samhällsfunktion stämmer inte överens med Sektor!","OK")</f>
        <v>OK</v>
      </c>
      <c r="X12" s="40" t="str">
        <f>IF(AND(COUNTIFS(dv_sektorer!$J:$J,Anmälan!$D$29, dv_sektorer!$I:$I,$W$11)=0,Anmälan!$D$29&lt;&gt;""),"Typ av verksamhet stämmer inte överens med viktig samhällsfunktion","OK")</f>
        <v>OK</v>
      </c>
      <c r="Y12" s="40"/>
      <c r="AC12" s="18" t="s">
        <v>59</v>
      </c>
      <c r="AD12" s="18" t="s">
        <v>168</v>
      </c>
      <c r="AF12" s="18" t="s">
        <v>45</v>
      </c>
      <c r="AG12" s="18" t="s">
        <v>232</v>
      </c>
      <c r="AH12" s="18" t="s">
        <v>162</v>
      </c>
      <c r="AI12" s="18" t="str">
        <f t="shared" si="0"/>
        <v>OK</v>
      </c>
      <c r="AJ12" s="18" t="str">
        <f t="shared" si="1"/>
        <v>OK</v>
      </c>
      <c r="AL12" s="18" t="s">
        <v>27</v>
      </c>
      <c r="AM12" s="18" t="s">
        <v>171</v>
      </c>
      <c r="AN12" s="18" t="str">
        <f t="shared" si="2"/>
        <v>OK</v>
      </c>
      <c r="AO12" s="18" t="str">
        <f t="shared" si="3"/>
        <v>OK</v>
      </c>
    </row>
    <row r="13" spans="1:41" ht="14.45" customHeight="1">
      <c r="A13" s="18" t="s">
        <v>177</v>
      </c>
      <c r="B13" s="18" t="s">
        <v>60</v>
      </c>
      <c r="D13" s="18" t="s">
        <v>233</v>
      </c>
      <c r="E13" s="18" t="s">
        <v>162</v>
      </c>
      <c r="F13" s="18" t="s">
        <v>47</v>
      </c>
      <c r="H13" s="18" t="s">
        <v>195</v>
      </c>
      <c r="I13" s="46" t="s">
        <v>172</v>
      </c>
      <c r="J13" s="46" t="s">
        <v>424</v>
      </c>
      <c r="L13" s="43"/>
      <c r="M13" s="43"/>
      <c r="N13" s="43"/>
      <c r="O13" s="43" t="s">
        <v>119</v>
      </c>
      <c r="P13" s="43"/>
      <c r="Q13" s="43"/>
      <c r="R13" s="43"/>
      <c r="S13" s="43"/>
      <c r="T13" s="45"/>
      <c r="AC13" s="18" t="s">
        <v>60</v>
      </c>
      <c r="AD13" s="18" t="s">
        <v>177</v>
      </c>
      <c r="AF13" s="18" t="s">
        <v>47</v>
      </c>
      <c r="AG13" s="18" t="s">
        <v>233</v>
      </c>
      <c r="AH13" s="18" t="s">
        <v>162</v>
      </c>
      <c r="AI13" s="18" t="str">
        <f t="shared" si="0"/>
        <v>OK</v>
      </c>
      <c r="AJ13" s="18" t="str">
        <f t="shared" si="1"/>
        <v>OK</v>
      </c>
      <c r="AL13" s="46" t="s">
        <v>424</v>
      </c>
      <c r="AM13" s="18" t="s">
        <v>172</v>
      </c>
      <c r="AN13" s="18" t="str">
        <f t="shared" si="2"/>
        <v>OK</v>
      </c>
      <c r="AO13" s="18" t="str">
        <f t="shared" si="3"/>
        <v>OK</v>
      </c>
    </row>
    <row r="14" spans="1:41" ht="14.45" customHeight="1">
      <c r="A14" s="18" t="s">
        <v>178</v>
      </c>
      <c r="B14" s="18" t="s">
        <v>61</v>
      </c>
      <c r="D14" s="18" t="s">
        <v>238</v>
      </c>
      <c r="E14" s="18" t="s">
        <v>162</v>
      </c>
      <c r="F14" s="18" t="s">
        <v>44</v>
      </c>
      <c r="H14" s="18" t="s">
        <v>196</v>
      </c>
      <c r="I14" s="46" t="s">
        <v>172</v>
      </c>
      <c r="J14" s="46" t="s">
        <v>369</v>
      </c>
      <c r="L14" s="43"/>
      <c r="M14" s="43"/>
      <c r="N14" s="43"/>
      <c r="O14" s="43" t="s">
        <v>120</v>
      </c>
      <c r="P14" s="43"/>
      <c r="Q14" s="43"/>
      <c r="R14" s="43"/>
      <c r="S14" s="43"/>
      <c r="T14" s="45"/>
      <c r="U14" s="40" t="s">
        <v>310</v>
      </c>
      <c r="V14" s="40" t="str">
        <f>IF(Anmälan!$B30="","",VLOOKUP(Anmälan!$B$30,dv_sektorer!$AC$2:$AD$501,2,0))</f>
        <v/>
      </c>
      <c r="W14" s="40" t="str">
        <f>IF(Anmälan!C30="","",VLOOKUP(Anmälan!$C$30,dv_sektorer!$AF$2:$AH$501,2,0))</f>
        <v/>
      </c>
      <c r="X14" s="40" t="str">
        <f>IF(Anmälan!$B$30="","",VLOOKUP(Anmälan!$C$30,dv_sektorer!$AF$2:$AH$201,3,0))</f>
        <v/>
      </c>
      <c r="Y14" s="40" t="str">
        <f>IF(Anmälan!$D$30="","",VLOOKUP(Anmälan!$D$30,dv_sektorer!$AL$2:$AM$201,2,0))</f>
        <v/>
      </c>
      <c r="AC14" s="18" t="s">
        <v>61</v>
      </c>
      <c r="AD14" s="18" t="s">
        <v>178</v>
      </c>
      <c r="AF14" s="18" t="s">
        <v>44</v>
      </c>
      <c r="AG14" s="18" t="s">
        <v>238</v>
      </c>
      <c r="AH14" s="18" t="s">
        <v>162</v>
      </c>
      <c r="AI14" s="18" t="str">
        <f t="shared" si="0"/>
        <v>OK</v>
      </c>
      <c r="AJ14" s="18" t="str">
        <f t="shared" si="1"/>
        <v>OK</v>
      </c>
      <c r="AL14" s="46" t="s">
        <v>369</v>
      </c>
      <c r="AM14" s="18" t="s">
        <v>172</v>
      </c>
      <c r="AN14" s="18" t="str">
        <f t="shared" si="2"/>
        <v>OK</v>
      </c>
      <c r="AO14" s="18" t="str">
        <f t="shared" si="3"/>
        <v>OK</v>
      </c>
    </row>
    <row r="15" spans="1:41" ht="14.45" customHeight="1">
      <c r="A15" s="18" t="s">
        <v>179</v>
      </c>
      <c r="B15" s="18" t="s">
        <v>62</v>
      </c>
      <c r="D15" s="18" t="s">
        <v>240</v>
      </c>
      <c r="E15" s="18" t="s">
        <v>163</v>
      </c>
      <c r="F15" s="46" t="s">
        <v>52</v>
      </c>
      <c r="H15" s="18" t="s">
        <v>197</v>
      </c>
      <c r="I15" s="46" t="s">
        <v>172</v>
      </c>
      <c r="J15" s="46" t="s">
        <v>425</v>
      </c>
      <c r="L15" s="43"/>
      <c r="M15" s="43"/>
      <c r="N15" s="43"/>
      <c r="O15" s="43" t="s">
        <v>121</v>
      </c>
      <c r="P15" s="43"/>
      <c r="Q15" s="43"/>
      <c r="R15" s="43"/>
      <c r="S15" s="43"/>
      <c r="T15" s="45"/>
      <c r="V15" s="40" t="str">
        <f>IF(Anmälan!B30="","Fel! Välj en Sektor","OK")</f>
        <v>Fel! Välj en Sektor</v>
      </c>
      <c r="W15" s="40" t="str">
        <f>IF(AND(COUNTIFS(dv_sektorer!$F:$F,Anmälan!C30, dv_sektorer!$E:$E,V14)=0,Anmälan!C30&lt;&gt;""),"Viktig samhällsfunktion stämmer inte överens med Sektor!","OK")</f>
        <v>OK</v>
      </c>
      <c r="X15" s="40" t="str">
        <f>IF(AND(COUNTIFS(dv_sektorer!$J:$J,Anmälan!$D$30, dv_sektorer!$I:$I,$W$14)=0,Anmälan!$D$30&lt;&gt;""),"Typ av verksamhet stämmer inte överens med viktig samhällsfunktion","OK")</f>
        <v>OK</v>
      </c>
      <c r="Y15" s="40"/>
      <c r="AC15" s="18" t="s">
        <v>62</v>
      </c>
      <c r="AD15" s="18" t="s">
        <v>179</v>
      </c>
      <c r="AF15" s="18" t="s">
        <v>52</v>
      </c>
      <c r="AG15" s="18" t="s">
        <v>240</v>
      </c>
      <c r="AH15" s="18" t="s">
        <v>163</v>
      </c>
      <c r="AI15" s="18" t="str">
        <f t="shared" ref="AI15:AI29" si="4">IF(AF15=F15,"OK","FEL")</f>
        <v>OK</v>
      </c>
      <c r="AJ15" s="18" t="str">
        <f t="shared" ref="AJ15:AJ29" si="5">IF(AH15&amp;AG15=E15&amp;D15,"OK","FEL")</f>
        <v>OK</v>
      </c>
      <c r="AL15" s="46" t="s">
        <v>425</v>
      </c>
      <c r="AM15" s="18" t="s">
        <v>172</v>
      </c>
      <c r="AN15" s="18" t="str">
        <f t="shared" si="2"/>
        <v>OK</v>
      </c>
      <c r="AO15" s="18" t="str">
        <f t="shared" si="3"/>
        <v>OK</v>
      </c>
    </row>
    <row r="16" spans="1:41" ht="14.45" customHeight="1">
      <c r="A16" s="18" t="s">
        <v>180</v>
      </c>
      <c r="B16" s="18" t="s">
        <v>64</v>
      </c>
      <c r="D16" s="18" t="s">
        <v>243</v>
      </c>
      <c r="E16" s="18" t="s">
        <v>164</v>
      </c>
      <c r="F16" s="46" t="s">
        <v>54</v>
      </c>
      <c r="H16" s="18" t="s">
        <v>198</v>
      </c>
      <c r="I16" s="46" t="s">
        <v>172</v>
      </c>
      <c r="J16" s="46" t="s">
        <v>426</v>
      </c>
      <c r="L16" s="43"/>
      <c r="M16" s="43"/>
      <c r="N16" s="43"/>
      <c r="O16" s="43" t="s">
        <v>122</v>
      </c>
      <c r="P16" s="43"/>
      <c r="Q16" s="43"/>
      <c r="R16" s="43"/>
      <c r="S16" s="43"/>
      <c r="T16" s="45"/>
      <c r="AC16" s="18" t="s">
        <v>64</v>
      </c>
      <c r="AD16" s="18" t="s">
        <v>180</v>
      </c>
      <c r="AF16" s="18" t="s">
        <v>54</v>
      </c>
      <c r="AG16" s="18" t="s">
        <v>243</v>
      </c>
      <c r="AH16" s="18" t="s">
        <v>164</v>
      </c>
      <c r="AI16" s="18" t="str">
        <f t="shared" si="4"/>
        <v>OK</v>
      </c>
      <c r="AJ16" s="18" t="str">
        <f t="shared" si="5"/>
        <v>OK</v>
      </c>
      <c r="AL16" s="46" t="s">
        <v>426</v>
      </c>
      <c r="AM16" s="18" t="s">
        <v>172</v>
      </c>
      <c r="AN16" s="18" t="str">
        <f t="shared" si="2"/>
        <v>OK</v>
      </c>
      <c r="AO16" s="18" t="str">
        <f t="shared" si="3"/>
        <v>OK</v>
      </c>
    </row>
    <row r="17" spans="1:41" ht="14.45" customHeight="1">
      <c r="A17" s="18" t="s">
        <v>181</v>
      </c>
      <c r="B17" s="18" t="s">
        <v>70</v>
      </c>
      <c r="D17" s="18" t="s">
        <v>244</v>
      </c>
      <c r="E17" s="18" t="s">
        <v>165</v>
      </c>
      <c r="F17" s="46" t="s">
        <v>430</v>
      </c>
      <c r="H17" s="18" t="s">
        <v>199</v>
      </c>
      <c r="I17" s="46" t="s">
        <v>172</v>
      </c>
      <c r="J17" s="46" t="s">
        <v>427</v>
      </c>
      <c r="L17" s="43"/>
      <c r="M17" s="43"/>
      <c r="N17" s="43"/>
      <c r="O17" s="43" t="s">
        <v>123</v>
      </c>
      <c r="P17" s="43"/>
      <c r="Q17" s="43"/>
      <c r="R17" s="43"/>
      <c r="S17" s="43"/>
      <c r="T17" s="45"/>
      <c r="U17" s="40" t="s">
        <v>326</v>
      </c>
      <c r="V17" s="40" t="str">
        <f>IF(Anmälan!$B31="","",VLOOKUP(Anmälan!$B$31,dv_sektorer!$AC$2:$AD$501,2,0))</f>
        <v/>
      </c>
      <c r="W17" s="40" t="str">
        <f>IF(Anmälan!C31="","",VLOOKUP(Anmälan!$C$31,dv_sektorer!$AF$2:$AH$501,2,0))</f>
        <v/>
      </c>
      <c r="X17" s="40" t="str">
        <f>IF(Anmälan!$B$31="","",VLOOKUP(Anmälan!$C$31,dv_sektorer!$AF$2:$AH$201,3,0))</f>
        <v/>
      </c>
      <c r="Y17" s="40" t="str">
        <f>IF(Anmälan!$D$31="","",VLOOKUP(Anmälan!$D$31,dv_sektorer!$AL$2:$AM$201,2,0))</f>
        <v/>
      </c>
      <c r="AC17" s="18" t="s">
        <v>70</v>
      </c>
      <c r="AD17" s="18" t="s">
        <v>181</v>
      </c>
      <c r="AF17" s="46" t="s">
        <v>430</v>
      </c>
      <c r="AG17" s="18" t="s">
        <v>244</v>
      </c>
      <c r="AH17" s="18" t="s">
        <v>165</v>
      </c>
      <c r="AI17" s="18" t="str">
        <f t="shared" si="4"/>
        <v>OK</v>
      </c>
      <c r="AJ17" s="18" t="str">
        <f t="shared" si="5"/>
        <v>OK</v>
      </c>
      <c r="AL17" s="46" t="s">
        <v>427</v>
      </c>
      <c r="AM17" s="18" t="s">
        <v>172</v>
      </c>
      <c r="AN17" s="18" t="str">
        <f t="shared" si="2"/>
        <v>OK</v>
      </c>
      <c r="AO17" s="18" t="str">
        <f t="shared" si="3"/>
        <v>OK</v>
      </c>
    </row>
    <row r="18" spans="1:41" ht="14.45" customHeight="1">
      <c r="A18" s="18" t="s">
        <v>182</v>
      </c>
      <c r="B18" s="18" t="s">
        <v>74</v>
      </c>
      <c r="D18" s="18" t="s">
        <v>247</v>
      </c>
      <c r="E18" s="18" t="s">
        <v>166</v>
      </c>
      <c r="F18" s="18" t="s">
        <v>56</v>
      </c>
      <c r="H18" s="18" t="s">
        <v>200</v>
      </c>
      <c r="I18" s="46" t="s">
        <v>172</v>
      </c>
      <c r="J18" s="46" t="s">
        <v>428</v>
      </c>
      <c r="L18" s="43"/>
      <c r="M18" s="43"/>
      <c r="N18" s="43"/>
      <c r="O18" s="43" t="s">
        <v>124</v>
      </c>
      <c r="P18" s="43"/>
      <c r="Q18" s="43"/>
      <c r="R18" s="43"/>
      <c r="S18" s="43"/>
      <c r="T18" s="45"/>
      <c r="V18" s="40" t="str">
        <f>IF(Anmälan!B31="","Fel! Välj en Sektor","OK")</f>
        <v>Fel! Välj en Sektor</v>
      </c>
      <c r="W18" s="40" t="str">
        <f>IF(AND(COUNTIFS(dv_sektorer!$F:$F,Anmälan!C31, dv_sektorer!$E:$E,V17)=0,Anmälan!C31&lt;&gt;""),"Viktig samhällsfunktion stämmer inte överens med Sektor!","OK")</f>
        <v>OK</v>
      </c>
      <c r="X18" s="40" t="str">
        <f>IF(AND(COUNTIFS(dv_sektorer!$J:$J,Anmälan!$D$31, dv_sektorer!$I:$I,$W$17)=0,Anmälan!$D$31&lt;&gt;""),"Typ av verksamhet stämmer inte överens med viktig samhällsfunktion","OK")</f>
        <v>OK</v>
      </c>
      <c r="Y18" s="40"/>
      <c r="AC18" s="18" t="s">
        <v>74</v>
      </c>
      <c r="AD18" s="18" t="s">
        <v>182</v>
      </c>
      <c r="AF18" s="18" t="s">
        <v>56</v>
      </c>
      <c r="AG18" s="18" t="s">
        <v>247</v>
      </c>
      <c r="AH18" s="18" t="s">
        <v>166</v>
      </c>
      <c r="AI18" s="18" t="str">
        <f t="shared" si="4"/>
        <v>OK</v>
      </c>
      <c r="AJ18" s="18" t="str">
        <f t="shared" si="5"/>
        <v>OK</v>
      </c>
      <c r="AL18" s="46" t="s">
        <v>428</v>
      </c>
      <c r="AM18" s="18" t="s">
        <v>172</v>
      </c>
      <c r="AN18" s="18" t="str">
        <f t="shared" si="2"/>
        <v>OK</v>
      </c>
      <c r="AO18" s="18" t="str">
        <f t="shared" si="3"/>
        <v>OK</v>
      </c>
    </row>
    <row r="19" spans="1:41" ht="14.45" customHeight="1">
      <c r="A19" s="18" t="s">
        <v>183</v>
      </c>
      <c r="B19" s="18" t="s">
        <v>79</v>
      </c>
      <c r="D19" s="18" t="s">
        <v>255</v>
      </c>
      <c r="E19" s="18" t="s">
        <v>167</v>
      </c>
      <c r="F19" s="46" t="s">
        <v>372</v>
      </c>
      <c r="H19" s="18" t="s">
        <v>201</v>
      </c>
      <c r="I19" s="46" t="s">
        <v>172</v>
      </c>
      <c r="J19" s="46" t="s">
        <v>28</v>
      </c>
      <c r="L19" s="43"/>
      <c r="M19" s="43"/>
      <c r="N19" s="43"/>
      <c r="O19" s="43" t="s">
        <v>125</v>
      </c>
      <c r="P19" s="43"/>
      <c r="Q19" s="43"/>
      <c r="R19" s="43"/>
      <c r="S19" s="43"/>
      <c r="T19" s="45"/>
      <c r="AC19" s="18" t="s">
        <v>79</v>
      </c>
      <c r="AD19" s="18" t="s">
        <v>183</v>
      </c>
      <c r="AF19" s="46" t="s">
        <v>372</v>
      </c>
      <c r="AG19" s="18" t="s">
        <v>255</v>
      </c>
      <c r="AH19" s="18" t="s">
        <v>167</v>
      </c>
      <c r="AI19" s="18" t="str">
        <f t="shared" si="4"/>
        <v>OK</v>
      </c>
      <c r="AJ19" s="18" t="str">
        <f t="shared" si="5"/>
        <v>OK</v>
      </c>
      <c r="AL19" s="46" t="s">
        <v>28</v>
      </c>
      <c r="AM19" s="18" t="s">
        <v>172</v>
      </c>
      <c r="AN19" s="18" t="str">
        <f t="shared" si="2"/>
        <v>OK</v>
      </c>
      <c r="AO19" s="18" t="str">
        <f t="shared" si="3"/>
        <v>OK</v>
      </c>
    </row>
    <row r="20" spans="1:41" ht="14.45" customHeight="1">
      <c r="D20" s="18" t="s">
        <v>256</v>
      </c>
      <c r="E20" s="18" t="s">
        <v>168</v>
      </c>
      <c r="F20" s="18" t="s">
        <v>58</v>
      </c>
      <c r="H20" s="18" t="s">
        <v>202</v>
      </c>
      <c r="I20" s="46" t="s">
        <v>172</v>
      </c>
      <c r="J20" s="46" t="s">
        <v>429</v>
      </c>
      <c r="L20" s="43"/>
      <c r="M20" s="43"/>
      <c r="N20" s="43"/>
      <c r="O20" s="43" t="s">
        <v>126</v>
      </c>
      <c r="P20" s="43"/>
      <c r="Q20" s="43"/>
      <c r="R20" s="43"/>
      <c r="S20" s="43"/>
      <c r="T20" s="45"/>
      <c r="U20" s="40" t="s">
        <v>327</v>
      </c>
      <c r="V20" s="40" t="str">
        <f>IF(Anmälan!$B32="","",VLOOKUP(Anmälan!$B$32,dv_sektorer!$AC$2:$AD$501,2,0))</f>
        <v/>
      </c>
      <c r="W20" s="40" t="str">
        <f>IF(Anmälan!C32="","",VLOOKUP(Anmälan!$C$32,dv_sektorer!$AF$2:$AH$501,2,0))</f>
        <v/>
      </c>
      <c r="X20" s="40" t="str">
        <f>IF(Anmälan!$B$32="","",VLOOKUP(Anmälan!$C$32,dv_sektorer!$AF$2:$AH$201,3,0))</f>
        <v/>
      </c>
      <c r="Y20" s="40" t="str">
        <f>IF(Anmälan!$D$32="","",VLOOKUP(Anmälan!$D$32,dv_sektorer!$AL$2:$AM$201,2,0))</f>
        <v/>
      </c>
      <c r="AF20" s="18" t="s">
        <v>58</v>
      </c>
      <c r="AG20" s="18" t="s">
        <v>256</v>
      </c>
      <c r="AH20" s="18" t="s">
        <v>168</v>
      </c>
      <c r="AI20" s="18" t="str">
        <f t="shared" si="4"/>
        <v>OK</v>
      </c>
      <c r="AJ20" s="18" t="str">
        <f t="shared" si="5"/>
        <v>OK</v>
      </c>
      <c r="AL20" s="46" t="s">
        <v>429</v>
      </c>
      <c r="AM20" s="18" t="s">
        <v>172</v>
      </c>
      <c r="AN20" s="18" t="str">
        <f t="shared" si="2"/>
        <v>OK</v>
      </c>
      <c r="AO20" s="18" t="str">
        <f t="shared" si="3"/>
        <v>OK</v>
      </c>
    </row>
    <row r="21" spans="1:41" ht="14.45" customHeight="1">
      <c r="D21" s="18" t="s">
        <v>260</v>
      </c>
      <c r="E21" s="18" t="s">
        <v>168</v>
      </c>
      <c r="F21" s="18" t="s">
        <v>59</v>
      </c>
      <c r="H21" s="18" t="s">
        <v>203</v>
      </c>
      <c r="I21" s="18" t="s">
        <v>173</v>
      </c>
      <c r="J21" s="18" t="s">
        <v>31</v>
      </c>
      <c r="L21" s="43"/>
      <c r="M21" s="43"/>
      <c r="N21" s="43"/>
      <c r="O21" s="43" t="s">
        <v>127</v>
      </c>
      <c r="P21" s="43"/>
      <c r="Q21" s="43"/>
      <c r="R21" s="43"/>
      <c r="S21" s="43"/>
      <c r="T21" s="45"/>
      <c r="V21" s="40" t="str">
        <f>IF(Anmälan!B32="","Fel! Välj en Sektor","OK")</f>
        <v>Fel! Välj en Sektor</v>
      </c>
      <c r="W21" s="40" t="str">
        <f>IF(AND(COUNTIFS(dv_sektorer!$F:$F,Anmälan!C32, dv_sektorer!$E:$E,V20)=0,Anmälan!C32&lt;&gt;""),"Viktig samhällsfunktion stämmer inte överens med Sektor!","OK")</f>
        <v>OK</v>
      </c>
      <c r="X21" s="40" t="str">
        <f>IF(AND(COUNTIFS(dv_sektorer!$J:$J,Anmälan!$D$32, dv_sektorer!$I:$I,$W$20)=0,Anmälan!$D$32&lt;&gt;""),"Typ av verksamhet stämmer inte överens med viktig samhällsfunktion","OK")</f>
        <v>OK</v>
      </c>
      <c r="Y21" s="40"/>
      <c r="AF21" s="46" t="s">
        <v>59</v>
      </c>
      <c r="AG21" s="18" t="s">
        <v>260</v>
      </c>
      <c r="AH21" s="18" t="s">
        <v>168</v>
      </c>
      <c r="AI21" s="18" t="str">
        <f t="shared" si="4"/>
        <v>OK</v>
      </c>
      <c r="AJ21" s="18" t="str">
        <f t="shared" si="5"/>
        <v>OK</v>
      </c>
      <c r="AL21" s="18" t="s">
        <v>31</v>
      </c>
      <c r="AM21" s="18" t="s">
        <v>173</v>
      </c>
      <c r="AN21" s="18" t="str">
        <f t="shared" si="2"/>
        <v>OK</v>
      </c>
      <c r="AO21" s="18" t="str">
        <f t="shared" si="3"/>
        <v>OK</v>
      </c>
    </row>
    <row r="22" spans="1:41" ht="14.45" customHeight="1">
      <c r="D22" s="18" t="s">
        <v>268</v>
      </c>
      <c r="E22" s="18" t="s">
        <v>177</v>
      </c>
      <c r="F22" s="18" t="s">
        <v>433</v>
      </c>
      <c r="H22" s="18" t="s">
        <v>204</v>
      </c>
      <c r="I22" s="18" t="s">
        <v>173</v>
      </c>
      <c r="J22" s="18" t="s">
        <v>32</v>
      </c>
      <c r="L22" s="43"/>
      <c r="M22" s="43"/>
      <c r="N22" s="43"/>
      <c r="O22" s="43" t="s">
        <v>128</v>
      </c>
      <c r="P22" s="43"/>
      <c r="Q22" s="43"/>
      <c r="R22" s="43"/>
      <c r="S22" s="43"/>
      <c r="T22" s="45"/>
      <c r="AF22" s="46" t="s">
        <v>433</v>
      </c>
      <c r="AG22" s="18" t="s">
        <v>268</v>
      </c>
      <c r="AH22" s="18" t="s">
        <v>177</v>
      </c>
      <c r="AI22" s="18" t="str">
        <f t="shared" si="4"/>
        <v>OK</v>
      </c>
      <c r="AJ22" s="18" t="str">
        <f t="shared" si="5"/>
        <v>OK</v>
      </c>
      <c r="AL22" s="18" t="s">
        <v>32</v>
      </c>
      <c r="AM22" s="18" t="s">
        <v>173</v>
      </c>
      <c r="AN22" s="18" t="str">
        <f t="shared" si="2"/>
        <v>OK</v>
      </c>
      <c r="AO22" s="18" t="str">
        <f t="shared" si="3"/>
        <v>OK</v>
      </c>
    </row>
    <row r="23" spans="1:41" ht="14.45" customHeight="1">
      <c r="D23" s="18" t="s">
        <v>271</v>
      </c>
      <c r="E23" s="18" t="s">
        <v>178</v>
      </c>
      <c r="F23" s="18" t="s">
        <v>434</v>
      </c>
      <c r="H23" s="18" t="s">
        <v>205</v>
      </c>
      <c r="I23" s="18" t="s">
        <v>173</v>
      </c>
      <c r="J23" s="18" t="s">
        <v>33</v>
      </c>
      <c r="L23" s="43"/>
      <c r="M23" s="43"/>
      <c r="N23" s="43"/>
      <c r="O23" s="43" t="s">
        <v>129</v>
      </c>
      <c r="P23" s="43"/>
      <c r="Q23" s="43"/>
      <c r="R23" s="43"/>
      <c r="S23" s="43"/>
      <c r="T23" s="45"/>
      <c r="U23" s="40" t="s">
        <v>328</v>
      </c>
      <c r="V23" s="40" t="str">
        <f>IF(Anmälan!$B33="","",VLOOKUP(Anmälan!$B$33,dv_sektorer!$AC$2:$AD$501,2,0))</f>
        <v/>
      </c>
      <c r="W23" s="40" t="str">
        <f>IF(Anmälan!C33="","",VLOOKUP(Anmälan!$C$33,dv_sektorer!$AF$2:$AH$501,2,0))</f>
        <v/>
      </c>
      <c r="X23" s="40" t="str">
        <f>IF(Anmälan!$B$33="","",VLOOKUP(Anmälan!$C$33,dv_sektorer!$AF$2:$AH$201,3,0))</f>
        <v/>
      </c>
      <c r="Y23" s="40" t="str">
        <f>IF(Anmälan!$D$33="","",VLOOKUP(Anmälan!$D$33,dv_sektorer!$AL$2:$AM$201,2,0))</f>
        <v/>
      </c>
      <c r="AF23" s="46" t="s">
        <v>434</v>
      </c>
      <c r="AG23" s="18" t="s">
        <v>271</v>
      </c>
      <c r="AH23" s="18" t="s">
        <v>178</v>
      </c>
      <c r="AI23" s="18" t="str">
        <f t="shared" si="4"/>
        <v>OK</v>
      </c>
      <c r="AJ23" s="18" t="str">
        <f t="shared" si="5"/>
        <v>OK</v>
      </c>
      <c r="AL23" s="18" t="s">
        <v>33</v>
      </c>
      <c r="AM23" s="18" t="s">
        <v>173</v>
      </c>
      <c r="AN23" s="18" t="str">
        <f t="shared" si="2"/>
        <v>OK</v>
      </c>
      <c r="AO23" s="18" t="str">
        <f t="shared" si="3"/>
        <v>OK</v>
      </c>
    </row>
    <row r="24" spans="1:41" ht="14.45" customHeight="1">
      <c r="D24" s="18" t="s">
        <v>274</v>
      </c>
      <c r="E24" s="18" t="s">
        <v>179</v>
      </c>
      <c r="F24" s="18" t="s">
        <v>63</v>
      </c>
      <c r="H24" s="18" t="s">
        <v>206</v>
      </c>
      <c r="I24" s="46" t="s">
        <v>173</v>
      </c>
      <c r="J24" s="46" t="s">
        <v>392</v>
      </c>
      <c r="L24" s="43"/>
      <c r="M24" s="43"/>
      <c r="N24" s="43"/>
      <c r="O24" s="43" t="s">
        <v>130</v>
      </c>
      <c r="P24" s="43"/>
      <c r="Q24" s="43"/>
      <c r="R24" s="43"/>
      <c r="S24" s="43"/>
      <c r="T24" s="45"/>
      <c r="V24" s="40" t="str">
        <f>IF(Anmälan!B33="","Fel! Välj en Sektor","OK")</f>
        <v>Fel! Välj en Sektor</v>
      </c>
      <c r="W24" s="40" t="str">
        <f>IF(AND(COUNTIFS(dv_sektorer!$F:$F,Anmälan!C33, dv_sektorer!$E:$E,V23)=0,Anmälan!C33&lt;&gt;""),"Viktig samhällsfunktion stämmer inte överens med Sektor!","OK")</f>
        <v>OK</v>
      </c>
      <c r="X24" s="40" t="str">
        <f>IF(AND(COUNTIFS(dv_sektorer!$J:$J,Anmälan!$D$33, dv_sektorer!$I:$I,$W$23)=0,Anmälan!$D$33&lt;&gt;""),"Typ av verksamhet stämmer inte överens med viktig samhällsfunktion","OK")</f>
        <v>OK</v>
      </c>
      <c r="Y24" s="40"/>
      <c r="AF24" s="18" t="s">
        <v>63</v>
      </c>
      <c r="AG24" s="18" t="s">
        <v>274</v>
      </c>
      <c r="AH24" s="18" t="s">
        <v>179</v>
      </c>
      <c r="AI24" s="18" t="str">
        <f t="shared" si="4"/>
        <v>OK</v>
      </c>
      <c r="AJ24" s="18" t="str">
        <f t="shared" si="5"/>
        <v>OK</v>
      </c>
      <c r="AL24" s="46" t="s">
        <v>392</v>
      </c>
      <c r="AM24" s="18" t="s">
        <v>173</v>
      </c>
      <c r="AN24" s="18" t="str">
        <f t="shared" si="2"/>
        <v>OK</v>
      </c>
      <c r="AO24" s="18" t="str">
        <f t="shared" si="3"/>
        <v>OK</v>
      </c>
    </row>
    <row r="25" spans="1:41" ht="14.45" customHeight="1">
      <c r="D25" s="18" t="s">
        <v>276</v>
      </c>
      <c r="E25" s="18" t="s">
        <v>180</v>
      </c>
      <c r="F25" s="18" t="s">
        <v>65</v>
      </c>
      <c r="H25" s="18" t="s">
        <v>207</v>
      </c>
      <c r="I25" s="46" t="s">
        <v>173</v>
      </c>
      <c r="J25" s="46" t="s">
        <v>393</v>
      </c>
      <c r="L25" s="43"/>
      <c r="M25" s="43"/>
      <c r="N25" s="43"/>
      <c r="O25" s="43" t="s">
        <v>131</v>
      </c>
      <c r="P25" s="43"/>
      <c r="Q25" s="43"/>
      <c r="R25" s="43"/>
      <c r="S25" s="43"/>
      <c r="T25" s="45"/>
      <c r="AF25" s="18" t="s">
        <v>65</v>
      </c>
      <c r="AG25" s="18" t="s">
        <v>276</v>
      </c>
      <c r="AH25" s="18" t="s">
        <v>180</v>
      </c>
      <c r="AI25" s="18" t="str">
        <f t="shared" si="4"/>
        <v>OK</v>
      </c>
      <c r="AJ25" s="18" t="str">
        <f t="shared" si="5"/>
        <v>OK</v>
      </c>
      <c r="AL25" s="46" t="s">
        <v>393</v>
      </c>
      <c r="AM25" s="18" t="s">
        <v>173</v>
      </c>
      <c r="AN25" s="18" t="str">
        <f t="shared" si="2"/>
        <v>OK</v>
      </c>
      <c r="AO25" s="18" t="str">
        <f t="shared" si="3"/>
        <v>OK</v>
      </c>
    </row>
    <row r="26" spans="1:41" ht="14.45" customHeight="1">
      <c r="D26" s="18" t="s">
        <v>281</v>
      </c>
      <c r="E26" s="18" t="s">
        <v>181</v>
      </c>
      <c r="F26" s="18" t="s">
        <v>70</v>
      </c>
      <c r="H26" s="18" t="s">
        <v>208</v>
      </c>
      <c r="I26" s="46" t="s">
        <v>174</v>
      </c>
      <c r="J26" s="46" t="s">
        <v>415</v>
      </c>
      <c r="L26" s="43"/>
      <c r="M26" s="43"/>
      <c r="N26" s="43"/>
      <c r="O26" s="43" t="s">
        <v>132</v>
      </c>
      <c r="P26" s="43"/>
      <c r="Q26" s="43"/>
      <c r="R26" s="43"/>
      <c r="S26" s="43"/>
      <c r="T26" s="45"/>
      <c r="U26" s="40" t="s">
        <v>329</v>
      </c>
      <c r="V26" s="40" t="str">
        <f>IF(Anmälan!$B34="","",VLOOKUP(Anmälan!$B$34,dv_sektorer!$AC$2:$AD$501,2,0))</f>
        <v/>
      </c>
      <c r="W26" s="40" t="str">
        <f>IF(Anmälan!C34="","",VLOOKUP(Anmälan!$C$34,dv_sektorer!$AF$2:$AH$501,2,0))</f>
        <v/>
      </c>
      <c r="X26" s="40" t="str">
        <f>IF(Anmälan!$B$34="","",VLOOKUP(Anmälan!$C$34,dv_sektorer!$AF$2:$AH$201,3,0))</f>
        <v/>
      </c>
      <c r="Y26" s="40" t="str">
        <f>IF(Anmälan!$D$34="","",VLOOKUP(Anmälan!$D$34,dv_sektorer!$AL$2:$AM$201,2,0))</f>
        <v/>
      </c>
      <c r="AF26" s="18" t="s">
        <v>70</v>
      </c>
      <c r="AG26" s="18" t="s">
        <v>281</v>
      </c>
      <c r="AH26" s="18" t="s">
        <v>181</v>
      </c>
      <c r="AI26" s="18" t="str">
        <f t="shared" si="4"/>
        <v>OK</v>
      </c>
      <c r="AJ26" s="18" t="str">
        <f t="shared" si="5"/>
        <v>OK</v>
      </c>
      <c r="AL26" s="46" t="s">
        <v>415</v>
      </c>
      <c r="AM26" s="18" t="s">
        <v>174</v>
      </c>
      <c r="AN26" s="18" t="str">
        <f t="shared" si="2"/>
        <v>OK</v>
      </c>
      <c r="AO26" s="18" t="str">
        <f t="shared" si="3"/>
        <v>OK</v>
      </c>
    </row>
    <row r="27" spans="1:41" ht="14.45" customHeight="1">
      <c r="D27" s="18" t="s">
        <v>282</v>
      </c>
      <c r="E27" s="18" t="s">
        <v>182</v>
      </c>
      <c r="F27" s="18" t="s">
        <v>368</v>
      </c>
      <c r="H27" s="18" t="s">
        <v>209</v>
      </c>
      <c r="I27" s="46" t="s">
        <v>174</v>
      </c>
      <c r="J27" s="46" t="s">
        <v>416</v>
      </c>
      <c r="L27" s="43"/>
      <c r="M27" s="43"/>
      <c r="N27" s="43"/>
      <c r="O27" s="43" t="s">
        <v>133</v>
      </c>
      <c r="P27" s="43"/>
      <c r="Q27" s="43"/>
      <c r="R27" s="43"/>
      <c r="S27" s="43"/>
      <c r="T27" s="45"/>
      <c r="V27" s="40" t="str">
        <f>IF(Anmälan!B34="","Fel! Välj en Sektor","OK")</f>
        <v>Fel! Välj en Sektor</v>
      </c>
      <c r="W27" s="40" t="str">
        <f>IF(AND(COUNTIFS(dv_sektorer!$F:$F,Anmälan!C34, dv_sektorer!$E:$E,V26)=0,Anmälan!C34&lt;&gt;""),"Viktig samhällsfunktion stämmer inte överens med Sektor!","OK")</f>
        <v>OK</v>
      </c>
      <c r="X27" s="40" t="str">
        <f>IF(AND(COUNTIFS(dv_sektorer!$J:$J,Anmälan!$D$34, dv_sektorer!$I:$I,$W$26)=0,Anmälan!$D$34&lt;&gt;""),"Typ av verksamhet stämmer inte överens med viktig samhällsfunktion","OK")</f>
        <v>OK</v>
      </c>
      <c r="Y27" s="40"/>
      <c r="AF27" s="18" t="s">
        <v>368</v>
      </c>
      <c r="AG27" s="18" t="s">
        <v>282</v>
      </c>
      <c r="AH27" s="18" t="s">
        <v>182</v>
      </c>
      <c r="AI27" s="18" t="str">
        <f t="shared" si="4"/>
        <v>OK</v>
      </c>
      <c r="AJ27" s="18" t="str">
        <f t="shared" si="5"/>
        <v>OK</v>
      </c>
      <c r="AL27" s="46" t="s">
        <v>416</v>
      </c>
      <c r="AM27" s="18" t="s">
        <v>174</v>
      </c>
      <c r="AN27" s="18" t="str">
        <f t="shared" si="2"/>
        <v>OK</v>
      </c>
      <c r="AO27" s="18" t="str">
        <f t="shared" si="3"/>
        <v>OK</v>
      </c>
    </row>
    <row r="28" spans="1:41" ht="14.45" customHeight="1">
      <c r="D28" s="18" t="s">
        <v>283</v>
      </c>
      <c r="E28" s="18" t="s">
        <v>183</v>
      </c>
      <c r="F28" s="18" t="s">
        <v>75</v>
      </c>
      <c r="H28" s="18" t="s">
        <v>210</v>
      </c>
      <c r="I28" s="46" t="s">
        <v>175</v>
      </c>
      <c r="J28" s="46" t="s">
        <v>417</v>
      </c>
      <c r="L28" s="43"/>
      <c r="M28" s="43"/>
      <c r="N28" s="43"/>
      <c r="O28" s="43" t="s">
        <v>134</v>
      </c>
      <c r="P28" s="43"/>
      <c r="Q28" s="43"/>
      <c r="R28" s="43"/>
      <c r="S28" s="43"/>
      <c r="T28" s="45"/>
      <c r="AF28" s="18" t="s">
        <v>75</v>
      </c>
      <c r="AG28" s="18" t="s">
        <v>283</v>
      </c>
      <c r="AH28" s="18" t="s">
        <v>183</v>
      </c>
      <c r="AI28" s="18" t="str">
        <f t="shared" si="4"/>
        <v>OK</v>
      </c>
      <c r="AJ28" s="18" t="str">
        <f t="shared" si="5"/>
        <v>OK</v>
      </c>
      <c r="AL28" s="46" t="s">
        <v>417</v>
      </c>
      <c r="AM28" s="18" t="s">
        <v>175</v>
      </c>
      <c r="AN28" s="18" t="str">
        <f t="shared" si="2"/>
        <v>OK</v>
      </c>
      <c r="AO28" s="18" t="str">
        <f t="shared" si="3"/>
        <v>OK</v>
      </c>
    </row>
    <row r="29" spans="1:41" ht="14.45" customHeight="1">
      <c r="D29" s="18" t="s">
        <v>435</v>
      </c>
      <c r="E29" s="18" t="s">
        <v>183</v>
      </c>
      <c r="F29" s="18" t="s">
        <v>436</v>
      </c>
      <c r="H29" s="18" t="s">
        <v>211</v>
      </c>
      <c r="I29" s="18" t="s">
        <v>175</v>
      </c>
      <c r="J29" s="18" t="s">
        <v>36</v>
      </c>
      <c r="L29" s="43"/>
      <c r="M29" s="43"/>
      <c r="N29" s="43"/>
      <c r="O29" s="43" t="s">
        <v>135</v>
      </c>
      <c r="P29" s="43"/>
      <c r="Q29" s="43"/>
      <c r="R29" s="43"/>
      <c r="S29" s="43"/>
      <c r="T29" s="45"/>
      <c r="U29" s="40" t="s">
        <v>330</v>
      </c>
      <c r="V29" s="40" t="str">
        <f>IF(Anmälan!$B35="","",VLOOKUP(Anmälan!$B$35,dv_sektorer!$AC$2:$AD$501,2,0))</f>
        <v/>
      </c>
      <c r="W29" s="40" t="str">
        <f>IF(Anmälan!C35="","",VLOOKUP(Anmälan!$C$35,dv_sektorer!$AF$2:$AH$501,2,0))</f>
        <v/>
      </c>
      <c r="X29" s="40" t="str">
        <f>IF(Anmälan!$B$35="","",VLOOKUP(Anmälan!$C$35,dv_sektorer!$AF$2:$AH$201,3,0))</f>
        <v/>
      </c>
      <c r="Y29" s="40" t="str">
        <f>IF(Anmälan!$D$35="","",VLOOKUP(Anmälan!$D$35,dv_sektorer!$AL$2:$AM$201,2,0))</f>
        <v/>
      </c>
      <c r="AF29" s="18" t="s">
        <v>436</v>
      </c>
      <c r="AG29" s="18" t="s">
        <v>435</v>
      </c>
      <c r="AH29" s="18" t="s">
        <v>183</v>
      </c>
      <c r="AI29" s="18" t="str">
        <f t="shared" si="4"/>
        <v>OK</v>
      </c>
      <c r="AJ29" s="18" t="str">
        <f t="shared" si="5"/>
        <v>OK</v>
      </c>
      <c r="AL29" s="18" t="s">
        <v>36</v>
      </c>
      <c r="AM29" s="18" t="s">
        <v>175</v>
      </c>
      <c r="AN29" s="18" t="str">
        <f t="shared" si="2"/>
        <v>OK</v>
      </c>
      <c r="AO29" s="18" t="str">
        <f t="shared" si="3"/>
        <v>OK</v>
      </c>
    </row>
    <row r="30" spans="1:41" ht="14.45" customHeight="1">
      <c r="H30" s="18" t="s">
        <v>212</v>
      </c>
      <c r="I30" s="46" t="s">
        <v>175</v>
      </c>
      <c r="J30" s="46" t="s">
        <v>394</v>
      </c>
      <c r="L30" s="43"/>
      <c r="M30" s="43"/>
      <c r="N30" s="43"/>
      <c r="O30" s="43" t="s">
        <v>136</v>
      </c>
      <c r="P30" s="43"/>
      <c r="Q30" s="43"/>
      <c r="R30" s="43"/>
      <c r="S30" s="43"/>
      <c r="T30" s="45"/>
      <c r="V30" s="40" t="str">
        <f>IF(Anmälan!B35="","Fel! Välj en Sektor","OK")</f>
        <v>Fel! Välj en Sektor</v>
      </c>
      <c r="W30" s="40" t="str">
        <f>IF(AND(COUNTIFS(dv_sektorer!$F:$F,Anmälan!C35, dv_sektorer!$E:$E,V29)=0,Anmälan!C35&lt;&gt;""),"Viktig samhällsfunktion stämmer inte överens med Sektor!","OK")</f>
        <v>OK</v>
      </c>
      <c r="X30" s="40" t="str">
        <f>IF(AND(COUNTIFS(dv_sektorer!$J:$J,Anmälan!$D$35, dv_sektorer!$I:$I,$W$29)=0,Anmälan!$D$35&lt;&gt;""),"Typ av verksamhet stämmer inte överens med viktig samhällsfunktion","OK")</f>
        <v>OK</v>
      </c>
      <c r="Y30" s="40"/>
      <c r="AL30" s="46" t="s">
        <v>394</v>
      </c>
      <c r="AM30" s="18" t="s">
        <v>175</v>
      </c>
      <c r="AN30" s="18" t="str">
        <f t="shared" si="2"/>
        <v>OK</v>
      </c>
      <c r="AO30" s="18" t="str">
        <f t="shared" si="3"/>
        <v>OK</v>
      </c>
    </row>
    <row r="31" spans="1:41" ht="14.45" customHeight="1">
      <c r="H31" s="18" t="s">
        <v>213</v>
      </c>
      <c r="I31" s="46" t="s">
        <v>176</v>
      </c>
      <c r="J31" s="46" t="s">
        <v>390</v>
      </c>
      <c r="L31" s="43"/>
      <c r="M31" s="43"/>
      <c r="N31" s="43"/>
      <c r="O31" s="43" t="s">
        <v>137</v>
      </c>
      <c r="P31" s="43"/>
      <c r="Q31" s="43"/>
      <c r="R31" s="43"/>
      <c r="S31" s="43"/>
      <c r="T31" s="45"/>
      <c r="AL31" s="46" t="s">
        <v>390</v>
      </c>
      <c r="AM31" s="18" t="s">
        <v>176</v>
      </c>
      <c r="AN31" s="18" t="str">
        <f t="shared" si="2"/>
        <v>OK</v>
      </c>
      <c r="AO31" s="18" t="str">
        <f t="shared" si="3"/>
        <v>OK</v>
      </c>
    </row>
    <row r="32" spans="1:41" ht="14.45" customHeight="1">
      <c r="H32" s="18" t="s">
        <v>214</v>
      </c>
      <c r="I32" s="46" t="s">
        <v>176</v>
      </c>
      <c r="J32" s="46" t="s">
        <v>391</v>
      </c>
      <c r="L32" s="43"/>
      <c r="M32" s="43"/>
      <c r="N32" s="43"/>
      <c r="O32" s="43"/>
      <c r="P32" s="43"/>
      <c r="Q32" s="43"/>
      <c r="R32" s="43"/>
      <c r="S32" s="43"/>
      <c r="T32" s="45"/>
      <c r="AL32" s="46" t="s">
        <v>391</v>
      </c>
      <c r="AM32" s="18" t="s">
        <v>176</v>
      </c>
      <c r="AN32" s="18" t="str">
        <f t="shared" si="2"/>
        <v>OK</v>
      </c>
      <c r="AO32" s="18" t="str">
        <f t="shared" si="3"/>
        <v>OK</v>
      </c>
    </row>
    <row r="33" spans="8:41" ht="14.45" customHeight="1">
      <c r="H33" s="18" t="s">
        <v>215</v>
      </c>
      <c r="I33" s="18" t="s">
        <v>218</v>
      </c>
      <c r="J33" s="18" t="s">
        <v>40</v>
      </c>
      <c r="AL33" s="18" t="s">
        <v>40</v>
      </c>
      <c r="AM33" s="18" t="s">
        <v>218</v>
      </c>
      <c r="AN33" s="18" t="str">
        <f t="shared" si="2"/>
        <v>OK</v>
      </c>
      <c r="AO33" s="18" t="str">
        <f t="shared" si="3"/>
        <v>OK</v>
      </c>
    </row>
    <row r="34" spans="8:41" ht="14.45" customHeight="1">
      <c r="H34" s="18" t="s">
        <v>216</v>
      </c>
      <c r="I34" s="18" t="s">
        <v>219</v>
      </c>
      <c r="J34" s="18" t="s">
        <v>42</v>
      </c>
      <c r="AL34" s="18" t="s">
        <v>42</v>
      </c>
      <c r="AM34" s="18" t="s">
        <v>219</v>
      </c>
      <c r="AN34" s="18" t="str">
        <f t="shared" si="2"/>
        <v>OK</v>
      </c>
      <c r="AO34" s="18" t="str">
        <f t="shared" si="3"/>
        <v>OK</v>
      </c>
    </row>
    <row r="35" spans="8:41" ht="14.45" customHeight="1">
      <c r="H35" s="18" t="s">
        <v>217</v>
      </c>
      <c r="I35" s="18" t="s">
        <v>219</v>
      </c>
      <c r="J35" s="18" t="s">
        <v>43</v>
      </c>
      <c r="AL35" s="18" t="s">
        <v>43</v>
      </c>
      <c r="AM35" s="18" t="s">
        <v>219</v>
      </c>
      <c r="AN35" s="18" t="str">
        <f t="shared" si="2"/>
        <v>OK</v>
      </c>
      <c r="AO35" s="18" t="str">
        <f t="shared" si="3"/>
        <v>OK</v>
      </c>
    </row>
    <row r="36" spans="8:41" ht="14.45" customHeight="1">
      <c r="H36" s="18" t="s">
        <v>220</v>
      </c>
      <c r="I36" s="47" t="s">
        <v>232</v>
      </c>
      <c r="J36" s="47" t="s">
        <v>46</v>
      </c>
      <c r="AL36" s="47" t="s">
        <v>46</v>
      </c>
      <c r="AM36" s="18" t="s">
        <v>232</v>
      </c>
      <c r="AN36" s="18" t="str">
        <f t="shared" si="2"/>
        <v>OK</v>
      </c>
      <c r="AO36" s="18" t="str">
        <f t="shared" si="3"/>
        <v>OK</v>
      </c>
    </row>
    <row r="37" spans="8:41">
      <c r="H37" s="18" t="s">
        <v>221</v>
      </c>
      <c r="I37" s="18" t="s">
        <v>233</v>
      </c>
      <c r="J37" s="18" t="s">
        <v>48</v>
      </c>
      <c r="AL37" s="18" t="s">
        <v>48</v>
      </c>
      <c r="AM37" s="18" t="s">
        <v>233</v>
      </c>
      <c r="AN37" s="18" t="str">
        <f t="shared" si="2"/>
        <v>OK</v>
      </c>
      <c r="AO37" s="18" t="str">
        <f t="shared" si="3"/>
        <v>OK</v>
      </c>
    </row>
    <row r="38" spans="8:41" ht="14.45" customHeight="1">
      <c r="H38" s="18" t="s">
        <v>222</v>
      </c>
      <c r="I38" s="18" t="s">
        <v>233</v>
      </c>
      <c r="J38" s="18" t="s">
        <v>49</v>
      </c>
      <c r="AL38" s="18" t="s">
        <v>49</v>
      </c>
      <c r="AM38" s="18" t="s">
        <v>233</v>
      </c>
      <c r="AN38" s="18" t="str">
        <f t="shared" si="2"/>
        <v>OK</v>
      </c>
      <c r="AO38" s="18" t="str">
        <f t="shared" si="3"/>
        <v>OK</v>
      </c>
    </row>
    <row r="39" spans="8:41" ht="14.45" customHeight="1">
      <c r="H39" s="18" t="s">
        <v>234</v>
      </c>
      <c r="I39" s="18" t="s">
        <v>233</v>
      </c>
      <c r="J39" s="18" t="s">
        <v>437</v>
      </c>
      <c r="AL39" s="18" t="s">
        <v>437</v>
      </c>
      <c r="AM39" s="18" t="s">
        <v>233</v>
      </c>
      <c r="AN39" s="18" t="str">
        <f t="shared" si="2"/>
        <v>OK</v>
      </c>
      <c r="AO39" s="18" t="str">
        <f t="shared" si="3"/>
        <v>OK</v>
      </c>
    </row>
    <row r="40" spans="8:41" ht="14.45" customHeight="1">
      <c r="H40" s="18" t="s">
        <v>235</v>
      </c>
      <c r="I40" s="18" t="s">
        <v>238</v>
      </c>
      <c r="J40" s="18" t="s">
        <v>50</v>
      </c>
      <c r="AL40" s="18" t="s">
        <v>50</v>
      </c>
      <c r="AM40" s="18" t="s">
        <v>238</v>
      </c>
      <c r="AN40" s="18" t="str">
        <f t="shared" si="2"/>
        <v>OK</v>
      </c>
      <c r="AO40" s="18" t="str">
        <f t="shared" si="3"/>
        <v>OK</v>
      </c>
    </row>
    <row r="41" spans="8:41" ht="14.45" customHeight="1">
      <c r="H41" s="18" t="s">
        <v>236</v>
      </c>
      <c r="I41" s="46" t="s">
        <v>240</v>
      </c>
      <c r="J41" s="46" t="s">
        <v>51</v>
      </c>
      <c r="AL41" s="46" t="s">
        <v>51</v>
      </c>
      <c r="AM41" s="18" t="s">
        <v>240</v>
      </c>
      <c r="AN41" s="18" t="str">
        <f t="shared" si="2"/>
        <v>OK</v>
      </c>
      <c r="AO41" s="18" t="str">
        <f t="shared" si="3"/>
        <v>OK</v>
      </c>
    </row>
    <row r="42" spans="8:41" ht="14.45" customHeight="1">
      <c r="H42" s="18" t="s">
        <v>237</v>
      </c>
      <c r="I42" s="46" t="s">
        <v>243</v>
      </c>
      <c r="J42" s="46" t="s">
        <v>53</v>
      </c>
      <c r="AL42" s="46" t="s">
        <v>53</v>
      </c>
      <c r="AM42" s="18" t="s">
        <v>243</v>
      </c>
      <c r="AN42" s="18" t="str">
        <f t="shared" si="2"/>
        <v>OK</v>
      </c>
      <c r="AO42" s="18" t="str">
        <f t="shared" si="3"/>
        <v>OK</v>
      </c>
    </row>
    <row r="43" spans="8:41" ht="14.45" customHeight="1">
      <c r="H43" s="18" t="s">
        <v>239</v>
      </c>
      <c r="I43" s="46" t="s">
        <v>244</v>
      </c>
      <c r="J43" s="46" t="s">
        <v>431</v>
      </c>
      <c r="AL43" s="18" t="s">
        <v>431</v>
      </c>
      <c r="AM43" s="18" t="s">
        <v>244</v>
      </c>
      <c r="AN43" s="18" t="str">
        <f t="shared" si="2"/>
        <v>OK</v>
      </c>
      <c r="AO43" s="18" t="str">
        <f t="shared" si="3"/>
        <v>OK</v>
      </c>
    </row>
    <row r="44" spans="8:41" ht="14.45" customHeight="1">
      <c r="H44" s="18" t="s">
        <v>241</v>
      </c>
      <c r="I44" s="46" t="s">
        <v>247</v>
      </c>
      <c r="J44" s="46" t="s">
        <v>56</v>
      </c>
      <c r="AL44" s="18" t="s">
        <v>56</v>
      </c>
      <c r="AM44" s="18" t="s">
        <v>247</v>
      </c>
      <c r="AN44" s="18" t="str">
        <f t="shared" si="2"/>
        <v>OK</v>
      </c>
      <c r="AO44" s="18" t="str">
        <f t="shared" si="3"/>
        <v>OK</v>
      </c>
    </row>
    <row r="45" spans="8:41">
      <c r="H45" s="18" t="s">
        <v>242</v>
      </c>
      <c r="I45" s="46" t="s">
        <v>255</v>
      </c>
      <c r="J45" s="46" t="s">
        <v>432</v>
      </c>
      <c r="AL45" s="46" t="s">
        <v>432</v>
      </c>
      <c r="AM45" s="18" t="s">
        <v>255</v>
      </c>
      <c r="AN45" s="18" t="str">
        <f t="shared" si="2"/>
        <v>OK</v>
      </c>
      <c r="AO45" s="18" t="str">
        <f t="shared" si="3"/>
        <v>OK</v>
      </c>
    </row>
    <row r="46" spans="8:41">
      <c r="H46" s="18" t="s">
        <v>245</v>
      </c>
      <c r="I46" s="18" t="s">
        <v>256</v>
      </c>
      <c r="J46" s="18" t="s">
        <v>375</v>
      </c>
      <c r="AL46" s="18" t="s">
        <v>375</v>
      </c>
      <c r="AM46" s="18" t="s">
        <v>256</v>
      </c>
      <c r="AN46" s="18" t="str">
        <f t="shared" si="2"/>
        <v>OK</v>
      </c>
      <c r="AO46" s="18" t="str">
        <f t="shared" si="3"/>
        <v>OK</v>
      </c>
    </row>
    <row r="47" spans="8:41" ht="14.45" customHeight="1">
      <c r="H47" s="18" t="s">
        <v>246</v>
      </c>
      <c r="I47" s="18" t="s">
        <v>256</v>
      </c>
      <c r="J47" s="18" t="s">
        <v>374</v>
      </c>
      <c r="AL47" s="18" t="s">
        <v>374</v>
      </c>
      <c r="AM47" s="18" t="s">
        <v>256</v>
      </c>
      <c r="AN47" s="18" t="str">
        <f t="shared" si="2"/>
        <v>OK</v>
      </c>
      <c r="AO47" s="18" t="str">
        <f t="shared" si="3"/>
        <v>OK</v>
      </c>
    </row>
    <row r="48" spans="8:41" ht="14.45" customHeight="1">
      <c r="H48" s="18" t="s">
        <v>248</v>
      </c>
      <c r="I48" s="18" t="s">
        <v>256</v>
      </c>
      <c r="J48" s="18" t="s">
        <v>380</v>
      </c>
      <c r="AL48" s="18" t="s">
        <v>380</v>
      </c>
      <c r="AM48" s="18" t="s">
        <v>256</v>
      </c>
      <c r="AN48" s="18" t="str">
        <f t="shared" si="2"/>
        <v>OK</v>
      </c>
      <c r="AO48" s="18" t="str">
        <f t="shared" si="3"/>
        <v>OK</v>
      </c>
    </row>
    <row r="49" spans="8:41" ht="14.45" customHeight="1">
      <c r="H49" s="18" t="s">
        <v>249</v>
      </c>
      <c r="I49" s="18" t="s">
        <v>260</v>
      </c>
      <c r="J49" s="18" t="s">
        <v>377</v>
      </c>
      <c r="AL49" s="18" t="s">
        <v>377</v>
      </c>
      <c r="AM49" s="18" t="s">
        <v>260</v>
      </c>
      <c r="AN49" s="18" t="str">
        <f t="shared" si="2"/>
        <v>OK</v>
      </c>
      <c r="AO49" s="18" t="str">
        <f t="shared" si="3"/>
        <v>OK</v>
      </c>
    </row>
    <row r="50" spans="8:41" ht="14.45" customHeight="1">
      <c r="H50" s="18" t="s">
        <v>250</v>
      </c>
      <c r="I50" s="18" t="s">
        <v>260</v>
      </c>
      <c r="J50" s="18" t="s">
        <v>378</v>
      </c>
      <c r="AL50" s="18" t="s">
        <v>378</v>
      </c>
      <c r="AM50" s="18" t="s">
        <v>260</v>
      </c>
      <c r="AN50" s="18" t="str">
        <f t="shared" si="2"/>
        <v>OK</v>
      </c>
      <c r="AO50" s="18" t="str">
        <f t="shared" si="3"/>
        <v>OK</v>
      </c>
    </row>
    <row r="51" spans="8:41" ht="14.45" customHeight="1">
      <c r="H51" s="18" t="s">
        <v>251</v>
      </c>
      <c r="I51" s="18" t="s">
        <v>260</v>
      </c>
      <c r="J51" s="18" t="s">
        <v>379</v>
      </c>
      <c r="AL51" s="18" t="s">
        <v>379</v>
      </c>
      <c r="AM51" s="18" t="s">
        <v>260</v>
      </c>
      <c r="AN51" s="18" t="str">
        <f t="shared" si="2"/>
        <v>OK</v>
      </c>
      <c r="AO51" s="18" t="str">
        <f t="shared" si="3"/>
        <v>OK</v>
      </c>
    </row>
    <row r="52" spans="8:41" ht="14.45" customHeight="1">
      <c r="H52" s="18" t="s">
        <v>252</v>
      </c>
      <c r="I52" s="18" t="s">
        <v>260</v>
      </c>
      <c r="J52" s="18" t="s">
        <v>376</v>
      </c>
      <c r="AL52" s="18" t="s">
        <v>376</v>
      </c>
      <c r="AM52" s="18" t="s">
        <v>260</v>
      </c>
      <c r="AN52" s="18" t="str">
        <f t="shared" si="2"/>
        <v>OK</v>
      </c>
      <c r="AO52" s="18" t="str">
        <f t="shared" si="3"/>
        <v>OK</v>
      </c>
    </row>
    <row r="53" spans="8:41" ht="14.45" customHeight="1">
      <c r="H53" s="18" t="s">
        <v>253</v>
      </c>
      <c r="I53" s="18" t="s">
        <v>260</v>
      </c>
      <c r="J53" s="18" t="s">
        <v>381</v>
      </c>
      <c r="AL53" s="18" t="s">
        <v>381</v>
      </c>
      <c r="AM53" s="18" t="s">
        <v>260</v>
      </c>
      <c r="AN53" s="18" t="str">
        <f t="shared" si="2"/>
        <v>OK</v>
      </c>
      <c r="AO53" s="18" t="str">
        <f t="shared" si="3"/>
        <v>OK</v>
      </c>
    </row>
    <row r="54" spans="8:41" ht="14.45" customHeight="1">
      <c r="H54" s="18" t="s">
        <v>254</v>
      </c>
      <c r="I54" s="18" t="s">
        <v>260</v>
      </c>
      <c r="J54" s="18" t="s">
        <v>382</v>
      </c>
      <c r="AL54" s="18" t="s">
        <v>382</v>
      </c>
      <c r="AM54" s="18" t="s">
        <v>260</v>
      </c>
      <c r="AN54" s="18" t="str">
        <f t="shared" si="2"/>
        <v>OK</v>
      </c>
      <c r="AO54" s="18" t="str">
        <f t="shared" si="3"/>
        <v>OK</v>
      </c>
    </row>
    <row r="55" spans="8:41" ht="14.45" customHeight="1">
      <c r="H55" s="18" t="s">
        <v>257</v>
      </c>
      <c r="I55" s="18" t="s">
        <v>268</v>
      </c>
      <c r="J55" s="18" t="s">
        <v>383</v>
      </c>
      <c r="AL55" s="18" t="s">
        <v>383</v>
      </c>
      <c r="AM55" s="18" t="s">
        <v>268</v>
      </c>
      <c r="AN55" s="18" t="str">
        <f t="shared" si="2"/>
        <v>OK</v>
      </c>
      <c r="AO55" s="18" t="str">
        <f t="shared" si="3"/>
        <v>OK</v>
      </c>
    </row>
    <row r="56" spans="8:41">
      <c r="H56" s="18" t="s">
        <v>258</v>
      </c>
      <c r="I56" s="18" t="s">
        <v>268</v>
      </c>
      <c r="J56" s="18" t="s">
        <v>384</v>
      </c>
      <c r="AL56" s="18" t="s">
        <v>384</v>
      </c>
      <c r="AM56" s="18" t="s">
        <v>268</v>
      </c>
      <c r="AN56" s="18" t="str">
        <f t="shared" si="2"/>
        <v>OK</v>
      </c>
      <c r="AO56" s="18" t="str">
        <f t="shared" si="3"/>
        <v>OK</v>
      </c>
    </row>
    <row r="57" spans="8:41" ht="14.45" customHeight="1">
      <c r="H57" s="18" t="s">
        <v>259</v>
      </c>
      <c r="I57" s="18" t="s">
        <v>271</v>
      </c>
      <c r="J57" s="18" t="s">
        <v>385</v>
      </c>
      <c r="AL57" s="18" t="s">
        <v>385</v>
      </c>
      <c r="AM57" s="18" t="s">
        <v>271</v>
      </c>
      <c r="AN57" s="18" t="str">
        <f t="shared" si="2"/>
        <v>OK</v>
      </c>
      <c r="AO57" s="18" t="str">
        <f t="shared" si="3"/>
        <v>OK</v>
      </c>
    </row>
    <row r="58" spans="8:41" ht="14.45" customHeight="1">
      <c r="H58" s="18" t="s">
        <v>261</v>
      </c>
      <c r="I58" s="18" t="s">
        <v>271</v>
      </c>
      <c r="J58" s="18" t="s">
        <v>386</v>
      </c>
      <c r="AL58" s="18" t="s">
        <v>386</v>
      </c>
      <c r="AM58" s="18" t="s">
        <v>271</v>
      </c>
      <c r="AN58" s="18" t="str">
        <f t="shared" si="2"/>
        <v>OK</v>
      </c>
      <c r="AO58" s="18" t="str">
        <f t="shared" si="3"/>
        <v>OK</v>
      </c>
    </row>
    <row r="59" spans="8:41" ht="14.45" customHeight="1">
      <c r="H59" s="18" t="s">
        <v>262</v>
      </c>
      <c r="I59" s="18" t="s">
        <v>271</v>
      </c>
      <c r="J59" s="18" t="s">
        <v>387</v>
      </c>
      <c r="AL59" s="18" t="s">
        <v>387</v>
      </c>
      <c r="AM59" s="18" t="s">
        <v>271</v>
      </c>
      <c r="AN59" s="18" t="str">
        <f t="shared" si="2"/>
        <v>OK</v>
      </c>
      <c r="AO59" s="18" t="str">
        <f t="shared" si="3"/>
        <v>OK</v>
      </c>
    </row>
    <row r="60" spans="8:41" ht="14.45" customHeight="1">
      <c r="H60" s="18" t="s">
        <v>263</v>
      </c>
      <c r="I60" s="18" t="s">
        <v>274</v>
      </c>
      <c r="J60" s="18" t="s">
        <v>62</v>
      </c>
      <c r="AL60" s="18" t="s">
        <v>62</v>
      </c>
      <c r="AM60" s="18" t="s">
        <v>274</v>
      </c>
      <c r="AN60" s="18" t="str">
        <f t="shared" si="2"/>
        <v>OK</v>
      </c>
      <c r="AO60" s="18" t="str">
        <f t="shared" si="3"/>
        <v>OK</v>
      </c>
    </row>
    <row r="61" spans="8:41" ht="14.45" customHeight="1">
      <c r="H61" s="18" t="s">
        <v>264</v>
      </c>
      <c r="I61" s="18" t="s">
        <v>276</v>
      </c>
      <c r="J61" s="18" t="s">
        <v>66</v>
      </c>
      <c r="AL61" s="18" t="s">
        <v>66</v>
      </c>
      <c r="AM61" s="18" t="s">
        <v>276</v>
      </c>
      <c r="AN61" s="18" t="str">
        <f t="shared" si="2"/>
        <v>OK</v>
      </c>
      <c r="AO61" s="18" t="str">
        <f t="shared" si="3"/>
        <v>OK</v>
      </c>
    </row>
    <row r="62" spans="8:41" ht="14.45" customHeight="1">
      <c r="H62" s="18" t="s">
        <v>265</v>
      </c>
      <c r="I62" s="18" t="s">
        <v>276</v>
      </c>
      <c r="J62" s="18" t="s">
        <v>67</v>
      </c>
      <c r="AL62" s="18" t="s">
        <v>67</v>
      </c>
      <c r="AM62" s="18" t="s">
        <v>276</v>
      </c>
      <c r="AN62" s="18" t="str">
        <f t="shared" si="2"/>
        <v>OK</v>
      </c>
      <c r="AO62" s="18" t="str">
        <f t="shared" si="3"/>
        <v>OK</v>
      </c>
    </row>
    <row r="63" spans="8:41" ht="14.45" customHeight="1">
      <c r="H63" s="18" t="s">
        <v>266</v>
      </c>
      <c r="I63" s="18" t="s">
        <v>276</v>
      </c>
      <c r="J63" s="18" t="s">
        <v>68</v>
      </c>
      <c r="AL63" s="18" t="s">
        <v>68</v>
      </c>
      <c r="AM63" s="18" t="s">
        <v>276</v>
      </c>
      <c r="AN63" s="18" t="str">
        <f t="shared" si="2"/>
        <v>OK</v>
      </c>
      <c r="AO63" s="18" t="str">
        <f t="shared" si="3"/>
        <v>OK</v>
      </c>
    </row>
    <row r="64" spans="8:41" ht="14.45" customHeight="1">
      <c r="H64" s="18" t="s">
        <v>267</v>
      </c>
      <c r="I64" s="18" t="s">
        <v>276</v>
      </c>
      <c r="J64" s="18" t="s">
        <v>69</v>
      </c>
      <c r="AL64" s="18" t="s">
        <v>69</v>
      </c>
      <c r="AM64" s="18" t="s">
        <v>276</v>
      </c>
      <c r="AN64" s="18" t="str">
        <f t="shared" si="2"/>
        <v>OK</v>
      </c>
      <c r="AO64" s="18" t="str">
        <f t="shared" si="3"/>
        <v>OK</v>
      </c>
    </row>
    <row r="65" spans="8:41" ht="14.45" customHeight="1">
      <c r="H65" s="18" t="s">
        <v>269</v>
      </c>
      <c r="I65" s="18" t="s">
        <v>281</v>
      </c>
      <c r="J65" s="18" t="s">
        <v>446</v>
      </c>
      <c r="AL65" s="18" t="s">
        <v>71</v>
      </c>
      <c r="AM65" s="18" t="s">
        <v>281</v>
      </c>
      <c r="AN65" s="18" t="str">
        <f t="shared" si="2"/>
        <v>FEL</v>
      </c>
      <c r="AO65" s="18" t="str">
        <f t="shared" si="3"/>
        <v>OK</v>
      </c>
    </row>
    <row r="66" spans="8:41" ht="14.45" customHeight="1">
      <c r="H66" s="18" t="s">
        <v>270</v>
      </c>
      <c r="I66" s="18" t="s">
        <v>281</v>
      </c>
      <c r="J66" s="18" t="s">
        <v>447</v>
      </c>
      <c r="AL66" s="18" t="s">
        <v>72</v>
      </c>
      <c r="AM66" s="18" t="s">
        <v>281</v>
      </c>
      <c r="AN66" s="18" t="str">
        <f t="shared" si="2"/>
        <v>FEL</v>
      </c>
      <c r="AO66" s="18" t="str">
        <f t="shared" si="3"/>
        <v>OK</v>
      </c>
    </row>
    <row r="67" spans="8:41" ht="14.45" customHeight="1">
      <c r="H67" s="18" t="s">
        <v>272</v>
      </c>
      <c r="I67" s="18" t="s">
        <v>282</v>
      </c>
      <c r="J67" s="18" t="s">
        <v>76</v>
      </c>
      <c r="AL67" s="18" t="s">
        <v>73</v>
      </c>
      <c r="AM67" s="18" t="s">
        <v>281</v>
      </c>
      <c r="AN67" s="18" t="e">
        <f>IF(#REF!=AL67,"OK","FEL")</f>
        <v>#REF!</v>
      </c>
      <c r="AO67" s="18" t="e">
        <f>IF(#REF!=AM67,"OK","FEL")</f>
        <v>#REF!</v>
      </c>
    </row>
    <row r="68" spans="8:41" ht="14.45" customHeight="1">
      <c r="H68" s="18" t="s">
        <v>273</v>
      </c>
      <c r="I68" s="18" t="s">
        <v>282</v>
      </c>
      <c r="J68" s="18" t="s">
        <v>77</v>
      </c>
      <c r="AL68" s="18" t="s">
        <v>76</v>
      </c>
      <c r="AM68" s="18" t="s">
        <v>282</v>
      </c>
      <c r="AN68" s="18" t="str">
        <f t="shared" ref="AN68:AN91" si="6">IF(J67=AL68,"OK","FEL")</f>
        <v>OK</v>
      </c>
      <c r="AO68" s="18" t="str">
        <f t="shared" ref="AO68:AO91" si="7">IF(I67=AM68,"OK","FEL")</f>
        <v>OK</v>
      </c>
    </row>
    <row r="69" spans="8:41" ht="14.45" customHeight="1">
      <c r="H69" s="18" t="s">
        <v>275</v>
      </c>
      <c r="I69" s="18" t="s">
        <v>282</v>
      </c>
      <c r="J69" s="18" t="s">
        <v>78</v>
      </c>
      <c r="AL69" s="18" t="s">
        <v>77</v>
      </c>
      <c r="AM69" s="18" t="s">
        <v>282</v>
      </c>
      <c r="AN69" s="18" t="str">
        <f t="shared" si="6"/>
        <v>OK</v>
      </c>
      <c r="AO69" s="18" t="str">
        <f t="shared" si="7"/>
        <v>OK</v>
      </c>
    </row>
    <row r="70" spans="8:41" ht="14.45" customHeight="1">
      <c r="H70" s="18" t="s">
        <v>277</v>
      </c>
      <c r="I70" s="18" t="s">
        <v>283</v>
      </c>
      <c r="J70" s="18" t="s">
        <v>80</v>
      </c>
      <c r="AL70" s="18" t="s">
        <v>78</v>
      </c>
      <c r="AM70" s="18" t="s">
        <v>282</v>
      </c>
      <c r="AN70" s="18" t="str">
        <f t="shared" si="6"/>
        <v>OK</v>
      </c>
      <c r="AO70" s="18" t="str">
        <f t="shared" si="7"/>
        <v>OK</v>
      </c>
    </row>
    <row r="71" spans="8:41">
      <c r="H71" s="18" t="s">
        <v>278</v>
      </c>
      <c r="I71" s="18" t="s">
        <v>283</v>
      </c>
      <c r="J71" s="18" t="s">
        <v>81</v>
      </c>
      <c r="AL71" s="18" t="s">
        <v>80</v>
      </c>
      <c r="AM71" s="18" t="s">
        <v>283</v>
      </c>
      <c r="AN71" s="18" t="str">
        <f t="shared" si="6"/>
        <v>OK</v>
      </c>
      <c r="AO71" s="18" t="str">
        <f t="shared" si="7"/>
        <v>OK</v>
      </c>
    </row>
    <row r="72" spans="8:41" ht="14.45" customHeight="1">
      <c r="H72" s="18" t="s">
        <v>279</v>
      </c>
      <c r="I72" s="18" t="s">
        <v>283</v>
      </c>
      <c r="J72" s="18" t="s">
        <v>82</v>
      </c>
      <c r="AL72" s="18" t="s">
        <v>81</v>
      </c>
      <c r="AM72" s="18" t="s">
        <v>283</v>
      </c>
      <c r="AN72" s="18" t="str">
        <f t="shared" si="6"/>
        <v>OK</v>
      </c>
      <c r="AO72" s="18" t="str">
        <f t="shared" si="7"/>
        <v>OK</v>
      </c>
    </row>
    <row r="73" spans="8:41" ht="14.45" customHeight="1">
      <c r="H73" s="18" t="s">
        <v>280</v>
      </c>
      <c r="I73" s="18" t="s">
        <v>283</v>
      </c>
      <c r="J73" s="18" t="s">
        <v>83</v>
      </c>
      <c r="AL73" s="18" t="s">
        <v>82</v>
      </c>
      <c r="AM73" s="18" t="s">
        <v>283</v>
      </c>
      <c r="AN73" s="18" t="str">
        <f t="shared" si="6"/>
        <v>OK</v>
      </c>
      <c r="AO73" s="18" t="str">
        <f t="shared" si="7"/>
        <v>OK</v>
      </c>
    </row>
    <row r="74" spans="8:41" ht="14.45" customHeight="1">
      <c r="H74" s="18" t="s">
        <v>284</v>
      </c>
      <c r="I74" s="18" t="s">
        <v>283</v>
      </c>
      <c r="J74" s="18" t="s">
        <v>84</v>
      </c>
      <c r="AL74" s="18" t="s">
        <v>83</v>
      </c>
      <c r="AM74" s="18" t="s">
        <v>283</v>
      </c>
      <c r="AN74" s="18" t="str">
        <f t="shared" si="6"/>
        <v>OK</v>
      </c>
      <c r="AO74" s="18" t="str">
        <f t="shared" si="7"/>
        <v>OK</v>
      </c>
    </row>
    <row r="75" spans="8:41" ht="14.45" customHeight="1">
      <c r="H75" s="18" t="s">
        <v>285</v>
      </c>
      <c r="I75" s="18" t="s">
        <v>283</v>
      </c>
      <c r="J75" s="18" t="s">
        <v>85</v>
      </c>
      <c r="AL75" s="18" t="s">
        <v>84</v>
      </c>
      <c r="AM75" s="18" t="s">
        <v>283</v>
      </c>
      <c r="AN75" s="18" t="str">
        <f t="shared" si="6"/>
        <v>OK</v>
      </c>
      <c r="AO75" s="18" t="str">
        <f t="shared" si="7"/>
        <v>OK</v>
      </c>
    </row>
    <row r="76" spans="8:41" ht="14.45" customHeight="1">
      <c r="H76" s="18" t="s">
        <v>286</v>
      </c>
      <c r="I76" s="18" t="s">
        <v>283</v>
      </c>
      <c r="J76" s="18" t="s">
        <v>86</v>
      </c>
      <c r="AL76" s="18" t="s">
        <v>85</v>
      </c>
      <c r="AM76" s="18" t="s">
        <v>283</v>
      </c>
      <c r="AN76" s="18" t="str">
        <f t="shared" si="6"/>
        <v>OK</v>
      </c>
      <c r="AO76" s="18" t="str">
        <f t="shared" si="7"/>
        <v>OK</v>
      </c>
    </row>
    <row r="77" spans="8:41" ht="14.45" customHeight="1">
      <c r="H77" s="18" t="s">
        <v>287</v>
      </c>
      <c r="I77" s="18" t="s">
        <v>283</v>
      </c>
      <c r="J77" s="18" t="s">
        <v>87</v>
      </c>
      <c r="AL77" s="18" t="s">
        <v>86</v>
      </c>
      <c r="AM77" s="18" t="s">
        <v>283</v>
      </c>
      <c r="AN77" s="18" t="str">
        <f t="shared" si="6"/>
        <v>OK</v>
      </c>
      <c r="AO77" s="18" t="str">
        <f t="shared" si="7"/>
        <v>OK</v>
      </c>
    </row>
    <row r="78" spans="8:41" ht="14.45" customHeight="1">
      <c r="H78" s="18" t="s">
        <v>288</v>
      </c>
      <c r="I78" s="18" t="s">
        <v>283</v>
      </c>
      <c r="J78" s="18" t="s">
        <v>88</v>
      </c>
      <c r="AL78" s="18" t="s">
        <v>87</v>
      </c>
      <c r="AM78" s="18" t="s">
        <v>283</v>
      </c>
      <c r="AN78" s="18" t="str">
        <f t="shared" si="6"/>
        <v>OK</v>
      </c>
      <c r="AO78" s="18" t="str">
        <f t="shared" si="7"/>
        <v>OK</v>
      </c>
    </row>
    <row r="79" spans="8:41" ht="14.45" customHeight="1">
      <c r="H79" s="18" t="s">
        <v>289</v>
      </c>
      <c r="I79" s="18" t="s">
        <v>283</v>
      </c>
      <c r="J79" s="18" t="s">
        <v>89</v>
      </c>
      <c r="AL79" s="18" t="s">
        <v>88</v>
      </c>
      <c r="AM79" s="18" t="s">
        <v>283</v>
      </c>
      <c r="AN79" s="18" t="str">
        <f t="shared" si="6"/>
        <v>OK</v>
      </c>
      <c r="AO79" s="18" t="str">
        <f t="shared" si="7"/>
        <v>OK</v>
      </c>
    </row>
    <row r="80" spans="8:41" ht="14.45" customHeight="1">
      <c r="H80" s="18" t="s">
        <v>290</v>
      </c>
      <c r="I80" s="18" t="s">
        <v>283</v>
      </c>
      <c r="J80" s="18" t="s">
        <v>90</v>
      </c>
      <c r="AL80" s="18" t="s">
        <v>89</v>
      </c>
      <c r="AM80" s="18" t="s">
        <v>283</v>
      </c>
      <c r="AN80" s="18" t="str">
        <f t="shared" si="6"/>
        <v>OK</v>
      </c>
      <c r="AO80" s="18" t="str">
        <f t="shared" si="7"/>
        <v>OK</v>
      </c>
    </row>
    <row r="81" spans="8:41" ht="14.45" customHeight="1">
      <c r="H81" s="18" t="s">
        <v>291</v>
      </c>
      <c r="I81" s="18" t="s">
        <v>283</v>
      </c>
      <c r="J81" s="18" t="s">
        <v>91</v>
      </c>
      <c r="AL81" s="18" t="s">
        <v>90</v>
      </c>
      <c r="AM81" s="18" t="s">
        <v>283</v>
      </c>
      <c r="AN81" s="18" t="str">
        <f t="shared" si="6"/>
        <v>OK</v>
      </c>
      <c r="AO81" s="18" t="str">
        <f t="shared" si="7"/>
        <v>OK</v>
      </c>
    </row>
    <row r="82" spans="8:41" ht="14.45" customHeight="1">
      <c r="H82" s="18" t="s">
        <v>292</v>
      </c>
      <c r="I82" s="18" t="s">
        <v>283</v>
      </c>
      <c r="J82" s="18" t="s">
        <v>92</v>
      </c>
      <c r="AL82" s="18" t="s">
        <v>91</v>
      </c>
      <c r="AM82" s="18" t="s">
        <v>283</v>
      </c>
      <c r="AN82" s="18" t="str">
        <f t="shared" si="6"/>
        <v>OK</v>
      </c>
      <c r="AO82" s="18" t="str">
        <f t="shared" si="7"/>
        <v>OK</v>
      </c>
    </row>
    <row r="83" spans="8:41" ht="14.45" customHeight="1">
      <c r="H83" s="18" t="s">
        <v>293</v>
      </c>
      <c r="I83" s="18" t="s">
        <v>283</v>
      </c>
      <c r="J83" s="18" t="s">
        <v>93</v>
      </c>
      <c r="AL83" s="18" t="s">
        <v>92</v>
      </c>
      <c r="AM83" s="18" t="s">
        <v>283</v>
      </c>
      <c r="AN83" s="18" t="str">
        <f t="shared" si="6"/>
        <v>OK</v>
      </c>
      <c r="AO83" s="18" t="str">
        <f t="shared" si="7"/>
        <v>OK</v>
      </c>
    </row>
    <row r="84" spans="8:41" ht="14.45" customHeight="1">
      <c r="H84" s="18" t="s">
        <v>294</v>
      </c>
      <c r="I84" s="18" t="s">
        <v>283</v>
      </c>
      <c r="J84" s="18" t="s">
        <v>94</v>
      </c>
      <c r="AL84" s="18" t="s">
        <v>93</v>
      </c>
      <c r="AM84" s="18" t="s">
        <v>283</v>
      </c>
      <c r="AN84" s="18" t="str">
        <f t="shared" si="6"/>
        <v>OK</v>
      </c>
      <c r="AO84" s="18" t="str">
        <f t="shared" si="7"/>
        <v>OK</v>
      </c>
    </row>
    <row r="85" spans="8:41" ht="14.45" customHeight="1">
      <c r="H85" s="18" t="s">
        <v>295</v>
      </c>
      <c r="I85" s="18" t="s">
        <v>283</v>
      </c>
      <c r="J85" s="18" t="s">
        <v>95</v>
      </c>
      <c r="AL85" s="18" t="s">
        <v>94</v>
      </c>
      <c r="AM85" s="18" t="s">
        <v>283</v>
      </c>
      <c r="AN85" s="18" t="str">
        <f t="shared" si="6"/>
        <v>OK</v>
      </c>
      <c r="AO85" s="18" t="str">
        <f t="shared" si="7"/>
        <v>OK</v>
      </c>
    </row>
    <row r="86" spans="8:41" ht="14.45" customHeight="1">
      <c r="H86" s="18" t="s">
        <v>296</v>
      </c>
      <c r="I86" s="18" t="s">
        <v>283</v>
      </c>
      <c r="J86" s="18" t="s">
        <v>96</v>
      </c>
      <c r="AL86" s="18" t="s">
        <v>95</v>
      </c>
      <c r="AM86" s="18" t="s">
        <v>283</v>
      </c>
      <c r="AN86" s="18" t="str">
        <f t="shared" si="6"/>
        <v>OK</v>
      </c>
      <c r="AO86" s="18" t="str">
        <f t="shared" si="7"/>
        <v>OK</v>
      </c>
    </row>
    <row r="87" spans="8:41" ht="14.45" customHeight="1">
      <c r="H87" s="18" t="s">
        <v>297</v>
      </c>
      <c r="I87" s="18" t="s">
        <v>283</v>
      </c>
      <c r="J87" s="18" t="s">
        <v>97</v>
      </c>
      <c r="AL87" s="18" t="s">
        <v>96</v>
      </c>
      <c r="AM87" s="18" t="s">
        <v>283</v>
      </c>
      <c r="AN87" s="18" t="str">
        <f t="shared" si="6"/>
        <v>OK</v>
      </c>
      <c r="AO87" s="18" t="str">
        <f t="shared" si="7"/>
        <v>OK</v>
      </c>
    </row>
    <row r="88" spans="8:41" ht="14.45" customHeight="1">
      <c r="H88" s="18" t="s">
        <v>298</v>
      </c>
      <c r="I88" s="46" t="s">
        <v>283</v>
      </c>
      <c r="J88" s="46" t="s">
        <v>395</v>
      </c>
      <c r="AL88" s="18" t="s">
        <v>97</v>
      </c>
      <c r="AM88" s="18" t="s">
        <v>283</v>
      </c>
      <c r="AN88" s="18" t="str">
        <f t="shared" si="6"/>
        <v>OK</v>
      </c>
      <c r="AO88" s="18" t="str">
        <f t="shared" si="7"/>
        <v>OK</v>
      </c>
    </row>
    <row r="89" spans="8:41" ht="14.45" customHeight="1">
      <c r="H89" s="18" t="s">
        <v>299</v>
      </c>
      <c r="I89" s="46" t="s">
        <v>283</v>
      </c>
      <c r="J89" s="46" t="s">
        <v>396</v>
      </c>
      <c r="AL89" s="46" t="s">
        <v>395</v>
      </c>
      <c r="AM89" s="18" t="s">
        <v>283</v>
      </c>
      <c r="AN89" s="18" t="str">
        <f t="shared" si="6"/>
        <v>OK</v>
      </c>
      <c r="AO89" s="18" t="str">
        <f t="shared" si="7"/>
        <v>OK</v>
      </c>
    </row>
    <row r="90" spans="8:41" ht="14.45" customHeight="1">
      <c r="H90" s="18" t="s">
        <v>300</v>
      </c>
      <c r="I90" s="46" t="s">
        <v>435</v>
      </c>
      <c r="J90" s="46" t="s">
        <v>438</v>
      </c>
      <c r="AL90" s="46" t="s">
        <v>396</v>
      </c>
      <c r="AM90" s="18" t="s">
        <v>283</v>
      </c>
      <c r="AN90" s="18" t="str">
        <f t="shared" si="6"/>
        <v>OK</v>
      </c>
      <c r="AO90" s="18" t="str">
        <f t="shared" si="7"/>
        <v>OK</v>
      </c>
    </row>
    <row r="91" spans="8:41" ht="14.45" customHeight="1">
      <c r="AL91" s="46" t="s">
        <v>438</v>
      </c>
      <c r="AM91" s="18" t="s">
        <v>435</v>
      </c>
      <c r="AN91" s="18" t="str">
        <f t="shared" si="6"/>
        <v>OK</v>
      </c>
      <c r="AO91" s="18" t="str">
        <f t="shared" si="7"/>
        <v>OK</v>
      </c>
    </row>
    <row r="92" spans="8:41" ht="14.45" customHeight="1"/>
    <row r="93" spans="8:41" ht="14.45" customHeight="1"/>
    <row r="94" spans="8:41" ht="14.45" customHeight="1"/>
    <row r="95" spans="8:41" ht="14.45" customHeight="1"/>
    <row r="96" spans="8:41" ht="14.45" customHeight="1"/>
    <row r="97" ht="14.45" customHeight="1"/>
    <row r="98" ht="14.45" customHeight="1"/>
    <row r="99" ht="14.45" customHeight="1"/>
    <row r="100" ht="14.45" customHeight="1"/>
    <row r="101" ht="14.45" customHeight="1"/>
    <row r="102" ht="14.45" customHeight="1"/>
  </sheetData>
  <sheetProtection sheet="1" objects="1" scenarios="1" selectLockedCells="1" selectUnlockedCells="1"/>
  <phoneticPr fontId="8" type="noConversion"/>
  <conditionalFormatting sqref="J93:J1048576 J1:J90">
    <cfRule type="duplicateValues" dxfId="35" priority="68"/>
  </conditionalFormatting>
  <conditionalFormatting sqref="AF32:AF1048576 AF1:AF16 AF18:AF28">
    <cfRule type="duplicateValues" dxfId="34" priority="64"/>
  </conditionalFormatting>
  <conditionalFormatting sqref="AL91">
    <cfRule type="duplicateValues" dxfId="33"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DE965-2994-44F8-A744-B5FB3855D37E}">
  <dimension ref="A2:L34"/>
  <sheetViews>
    <sheetView showGridLines="0" zoomScale="85" zoomScaleNormal="85" workbookViewId="0">
      <selection activeCell="B25" sqref="B25"/>
    </sheetView>
  </sheetViews>
  <sheetFormatPr defaultColWidth="9.140625" defaultRowHeight="15"/>
  <cols>
    <col min="1" max="1" width="4.140625" style="18" customWidth="1"/>
    <col min="2" max="2" width="29.140625" style="18" customWidth="1"/>
    <col min="3" max="3" width="22.7109375" style="18" customWidth="1"/>
    <col min="4" max="4" width="19.42578125" style="18" customWidth="1"/>
    <col min="5" max="5" width="37.140625" style="18" customWidth="1"/>
    <col min="6" max="6" width="33.7109375" style="18" customWidth="1"/>
    <col min="7" max="7" width="17.7109375" style="18" customWidth="1"/>
    <col min="8" max="8" width="23.85546875" style="18" customWidth="1"/>
    <col min="9" max="9" width="32" style="18" customWidth="1"/>
    <col min="10" max="10" width="25.140625" style="18" customWidth="1"/>
    <col min="11" max="11" width="4.5703125" style="18" customWidth="1"/>
    <col min="12" max="12" width="36.85546875" style="18" customWidth="1"/>
    <col min="13" max="13" width="13.42578125" style="18" customWidth="1"/>
    <col min="14" max="14" width="15.5703125" style="18" bestFit="1" customWidth="1"/>
    <col min="15" max="15" width="13.85546875" style="18" customWidth="1"/>
    <col min="16" max="16384" width="9.140625" style="18"/>
  </cols>
  <sheetData>
    <row r="2" spans="1:12" ht="26.25" customHeight="1">
      <c r="B2" s="57" t="s">
        <v>373</v>
      </c>
    </row>
    <row r="3" spans="1:12" ht="15" customHeight="1">
      <c r="A3" s="56">
        <v>3</v>
      </c>
      <c r="B3" s="89" t="s">
        <v>412</v>
      </c>
      <c r="C3" s="109"/>
      <c r="D3" s="109"/>
      <c r="E3" s="110"/>
      <c r="F3" s="110"/>
      <c r="G3" s="110"/>
      <c r="H3" s="110"/>
      <c r="I3" s="110"/>
      <c r="J3" s="55"/>
      <c r="L3" s="13" t="s">
        <v>406</v>
      </c>
    </row>
    <row r="4" spans="1:12" ht="15" customHeight="1">
      <c r="L4" s="102" t="s">
        <v>409</v>
      </c>
    </row>
    <row r="5" spans="1:12" ht="15.75">
      <c r="B5" s="58" t="s">
        <v>138</v>
      </c>
      <c r="C5" s="58" t="s">
        <v>410</v>
      </c>
      <c r="D5" s="58" t="s">
        <v>411</v>
      </c>
      <c r="E5" s="58" t="s">
        <v>399</v>
      </c>
      <c r="F5" s="58" t="s">
        <v>9</v>
      </c>
      <c r="G5" s="58" t="s">
        <v>7</v>
      </c>
      <c r="H5" s="58" t="s">
        <v>8</v>
      </c>
      <c r="I5" s="58" t="s">
        <v>10</v>
      </c>
      <c r="J5" s="58" t="s">
        <v>12</v>
      </c>
      <c r="L5" s="102"/>
    </row>
    <row r="6" spans="1:12" ht="24.75" customHeight="1">
      <c r="B6" s="59" t="s">
        <v>108</v>
      </c>
      <c r="C6" s="60"/>
      <c r="D6" s="60"/>
      <c r="E6" s="61"/>
      <c r="F6" s="61"/>
      <c r="G6" s="61"/>
      <c r="H6" s="61"/>
      <c r="I6" s="61"/>
      <c r="J6" s="61"/>
      <c r="L6" s="102"/>
    </row>
    <row r="7" spans="1:12" ht="24.75" customHeight="1">
      <c r="B7" s="59" t="s">
        <v>109</v>
      </c>
      <c r="C7" s="60"/>
      <c r="D7" s="60"/>
      <c r="E7" s="61"/>
      <c r="F7" s="61"/>
      <c r="G7" s="61"/>
      <c r="H7" s="61"/>
      <c r="I7" s="61"/>
      <c r="J7" s="61"/>
      <c r="L7" s="102"/>
    </row>
    <row r="8" spans="1:12" ht="24.75" customHeight="1">
      <c r="B8" s="59" t="s">
        <v>110</v>
      </c>
      <c r="C8" s="60"/>
      <c r="D8" s="60"/>
      <c r="E8" s="61"/>
      <c r="F8" s="61"/>
      <c r="G8" s="61"/>
      <c r="H8" s="61"/>
      <c r="I8" s="61"/>
      <c r="J8" s="61"/>
      <c r="L8" s="102"/>
    </row>
    <row r="9" spans="1:12" ht="24.75" customHeight="1">
      <c r="B9" s="49" t="s">
        <v>111</v>
      </c>
      <c r="C9" s="60"/>
      <c r="D9" s="60"/>
      <c r="E9" s="61"/>
      <c r="F9" s="61"/>
      <c r="G9" s="61"/>
      <c r="H9" s="61"/>
      <c r="I9" s="61"/>
      <c r="J9" s="61"/>
      <c r="L9" s="102"/>
    </row>
    <row r="10" spans="1:12" ht="24.75" customHeight="1">
      <c r="B10" s="49" t="s">
        <v>112</v>
      </c>
      <c r="C10" s="60"/>
      <c r="D10" s="60"/>
      <c r="E10" s="61"/>
      <c r="F10" s="61"/>
      <c r="G10" s="61"/>
      <c r="H10" s="61"/>
      <c r="I10" s="61"/>
      <c r="J10" s="61"/>
      <c r="L10" s="102"/>
    </row>
    <row r="11" spans="1:12" ht="24.75" customHeight="1">
      <c r="B11" s="49" t="s">
        <v>113</v>
      </c>
      <c r="C11" s="60"/>
      <c r="D11" s="60"/>
      <c r="E11" s="61"/>
      <c r="F11" s="61"/>
      <c r="G11" s="61"/>
      <c r="H11" s="61"/>
      <c r="I11" s="61"/>
      <c r="J11" s="61"/>
      <c r="L11" s="102"/>
    </row>
    <row r="12" spans="1:12" ht="24.75" customHeight="1">
      <c r="B12" s="49" t="s">
        <v>114</v>
      </c>
      <c r="C12" s="60"/>
      <c r="D12" s="60"/>
      <c r="E12" s="61"/>
      <c r="F12" s="61"/>
      <c r="G12" s="61"/>
      <c r="H12" s="61"/>
      <c r="I12" s="61"/>
      <c r="J12" s="61"/>
      <c r="L12" s="102"/>
    </row>
    <row r="13" spans="1:12" ht="24.75" customHeight="1">
      <c r="B13" s="49" t="s">
        <v>115</v>
      </c>
      <c r="C13" s="60"/>
      <c r="D13" s="60"/>
      <c r="E13" s="61"/>
      <c r="F13" s="61"/>
      <c r="G13" s="61"/>
      <c r="H13" s="61"/>
      <c r="I13" s="61"/>
      <c r="J13" s="61"/>
      <c r="L13" s="102"/>
    </row>
    <row r="14" spans="1:12" ht="24.75" customHeight="1">
      <c r="B14" s="49" t="s">
        <v>116</v>
      </c>
      <c r="C14" s="60"/>
      <c r="D14" s="60"/>
      <c r="E14" s="61"/>
      <c r="F14" s="61"/>
      <c r="G14" s="61"/>
      <c r="H14" s="61"/>
      <c r="I14" s="61"/>
      <c r="J14" s="61"/>
      <c r="L14" s="102"/>
    </row>
    <row r="15" spans="1:12" ht="24.75" customHeight="1">
      <c r="B15" s="49" t="s">
        <v>117</v>
      </c>
      <c r="C15" s="60"/>
      <c r="D15" s="60"/>
      <c r="E15" s="61"/>
      <c r="F15" s="61"/>
      <c r="G15" s="61"/>
      <c r="H15" s="61"/>
      <c r="I15" s="61"/>
      <c r="J15" s="61"/>
      <c r="L15" s="102"/>
    </row>
    <row r="16" spans="1:12" ht="24.75" customHeight="1">
      <c r="B16" s="49" t="s">
        <v>118</v>
      </c>
      <c r="C16" s="60"/>
      <c r="D16" s="60"/>
      <c r="E16" s="61"/>
      <c r="F16" s="61"/>
      <c r="G16" s="61"/>
      <c r="H16" s="61"/>
      <c r="I16" s="61"/>
      <c r="J16" s="61"/>
      <c r="L16" s="102"/>
    </row>
    <row r="17" spans="2:12" ht="24.75" customHeight="1">
      <c r="B17" s="49" t="s">
        <v>119</v>
      </c>
      <c r="C17" s="60"/>
      <c r="D17" s="60"/>
      <c r="E17" s="61"/>
      <c r="F17" s="61"/>
      <c r="G17" s="61"/>
      <c r="H17" s="61"/>
      <c r="I17" s="61"/>
      <c r="J17" s="61"/>
      <c r="L17" s="102"/>
    </row>
    <row r="18" spans="2:12" ht="24.75" customHeight="1">
      <c r="B18" s="49" t="s">
        <v>120</v>
      </c>
      <c r="C18" s="60"/>
      <c r="D18" s="60"/>
      <c r="E18" s="61"/>
      <c r="F18" s="61"/>
      <c r="G18" s="61"/>
      <c r="H18" s="61"/>
      <c r="I18" s="61"/>
      <c r="J18" s="61"/>
      <c r="L18" s="102"/>
    </row>
    <row r="19" spans="2:12" ht="24.75" customHeight="1">
      <c r="B19" s="49" t="s">
        <v>121</v>
      </c>
      <c r="C19" s="60"/>
      <c r="D19" s="60"/>
      <c r="E19" s="61"/>
      <c r="F19" s="61"/>
      <c r="G19" s="61"/>
      <c r="H19" s="61"/>
      <c r="I19" s="61"/>
      <c r="J19" s="61"/>
      <c r="L19" s="108"/>
    </row>
    <row r="20" spans="2:12" ht="24.75" customHeight="1">
      <c r="B20" s="49" t="s">
        <v>122</v>
      </c>
      <c r="C20" s="60"/>
      <c r="D20" s="60"/>
      <c r="E20" s="61"/>
      <c r="F20" s="61"/>
      <c r="G20" s="61"/>
      <c r="H20" s="61"/>
      <c r="I20" s="61"/>
      <c r="J20" s="61"/>
      <c r="L20" s="108"/>
    </row>
    <row r="21" spans="2:12" ht="24.75" customHeight="1">
      <c r="B21" s="49" t="s">
        <v>123</v>
      </c>
      <c r="C21" s="60"/>
      <c r="D21" s="60"/>
      <c r="E21" s="61"/>
      <c r="F21" s="61"/>
      <c r="G21" s="61"/>
      <c r="H21" s="61"/>
      <c r="I21" s="61"/>
      <c r="J21" s="61"/>
      <c r="L21" s="108"/>
    </row>
    <row r="22" spans="2:12" ht="24.75" customHeight="1">
      <c r="B22" s="49" t="s">
        <v>124</v>
      </c>
      <c r="C22" s="60"/>
      <c r="D22" s="60"/>
      <c r="E22" s="61"/>
      <c r="F22" s="61"/>
      <c r="G22" s="61"/>
      <c r="H22" s="61"/>
      <c r="I22" s="61"/>
      <c r="J22" s="61"/>
      <c r="L22" s="108"/>
    </row>
    <row r="23" spans="2:12" ht="24.75" customHeight="1">
      <c r="B23" s="49" t="s">
        <v>125</v>
      </c>
      <c r="C23" s="60"/>
      <c r="D23" s="60"/>
      <c r="E23" s="61"/>
      <c r="F23" s="61"/>
      <c r="G23" s="61"/>
      <c r="H23" s="61"/>
      <c r="I23" s="61"/>
      <c r="J23" s="61"/>
      <c r="L23" s="108"/>
    </row>
    <row r="24" spans="2:12" ht="24.75" customHeight="1">
      <c r="B24" s="59" t="s">
        <v>126</v>
      </c>
      <c r="C24" s="60"/>
      <c r="D24" s="60"/>
      <c r="E24" s="61"/>
      <c r="F24" s="61"/>
      <c r="G24" s="61"/>
      <c r="H24" s="61"/>
      <c r="I24" s="61"/>
      <c r="J24" s="61"/>
      <c r="L24" s="108"/>
    </row>
    <row r="25" spans="2:12" ht="24.75" customHeight="1">
      <c r="B25" s="59" t="s">
        <v>127</v>
      </c>
      <c r="C25" s="60"/>
      <c r="D25" s="60"/>
      <c r="E25" s="61"/>
      <c r="F25" s="61"/>
      <c r="G25" s="61"/>
      <c r="H25" s="61"/>
      <c r="I25" s="61"/>
      <c r="J25" s="61"/>
      <c r="L25" s="108"/>
    </row>
    <row r="26" spans="2:12" ht="24.75" customHeight="1">
      <c r="B26" s="59" t="s">
        <v>128</v>
      </c>
      <c r="C26" s="60"/>
      <c r="D26" s="60"/>
      <c r="E26" s="61"/>
      <c r="F26" s="61"/>
      <c r="G26" s="61"/>
      <c r="H26" s="61"/>
      <c r="I26" s="61"/>
      <c r="J26" s="61"/>
      <c r="L26" s="108"/>
    </row>
    <row r="27" spans="2:12" ht="24.75" customHeight="1">
      <c r="B27" s="59" t="s">
        <v>129</v>
      </c>
      <c r="C27" s="60"/>
      <c r="D27" s="60"/>
      <c r="E27" s="61"/>
      <c r="F27" s="61"/>
      <c r="G27" s="61"/>
      <c r="H27" s="61"/>
      <c r="I27" s="61"/>
      <c r="J27" s="61"/>
      <c r="L27" s="108"/>
    </row>
    <row r="28" spans="2:12" ht="24.75" customHeight="1">
      <c r="B28" s="59" t="s">
        <v>130</v>
      </c>
      <c r="C28" s="60"/>
      <c r="D28" s="60"/>
      <c r="E28" s="61"/>
      <c r="F28" s="61"/>
      <c r="G28" s="61"/>
      <c r="H28" s="61"/>
      <c r="I28" s="61"/>
      <c r="J28" s="61"/>
      <c r="L28" s="108"/>
    </row>
    <row r="29" spans="2:12" ht="24.75" customHeight="1">
      <c r="B29" s="59" t="s">
        <v>131</v>
      </c>
      <c r="C29" s="60"/>
      <c r="D29" s="60"/>
      <c r="E29" s="61"/>
      <c r="F29" s="61"/>
      <c r="G29" s="61"/>
      <c r="H29" s="61"/>
      <c r="I29" s="61"/>
      <c r="J29" s="61"/>
      <c r="L29" s="108"/>
    </row>
    <row r="30" spans="2:12" ht="24.75" customHeight="1">
      <c r="B30" s="59" t="s">
        <v>132</v>
      </c>
      <c r="C30" s="60"/>
      <c r="D30" s="60"/>
      <c r="E30" s="61"/>
      <c r="F30" s="61"/>
      <c r="G30" s="61"/>
      <c r="H30" s="61"/>
      <c r="I30" s="61"/>
      <c r="J30" s="61"/>
      <c r="L30" s="108"/>
    </row>
    <row r="31" spans="2:12" ht="24.75" customHeight="1">
      <c r="B31" s="59" t="s">
        <v>134</v>
      </c>
      <c r="C31" s="60"/>
      <c r="D31" s="60"/>
      <c r="E31" s="61"/>
      <c r="F31" s="61"/>
      <c r="G31" s="61"/>
      <c r="H31" s="61"/>
      <c r="I31" s="61"/>
      <c r="J31" s="61"/>
      <c r="L31" s="108"/>
    </row>
    <row r="32" spans="2:12" ht="24.75" customHeight="1">
      <c r="B32" s="59" t="s">
        <v>135</v>
      </c>
      <c r="C32" s="60"/>
      <c r="D32" s="60"/>
      <c r="E32" s="61"/>
      <c r="F32" s="61"/>
      <c r="G32" s="61"/>
      <c r="H32" s="61"/>
      <c r="I32" s="61"/>
      <c r="J32" s="61"/>
      <c r="L32" s="108"/>
    </row>
    <row r="33" spans="2:12" ht="24.75" customHeight="1">
      <c r="B33" s="59" t="s">
        <v>136</v>
      </c>
      <c r="C33" s="60"/>
      <c r="D33" s="60"/>
      <c r="E33" s="61"/>
      <c r="F33" s="61"/>
      <c r="G33" s="61"/>
      <c r="H33" s="61"/>
      <c r="I33" s="61"/>
      <c r="J33" s="61"/>
      <c r="L33" s="102"/>
    </row>
    <row r="34" spans="2:12" ht="24.75" customHeight="1">
      <c r="B34" s="59" t="s">
        <v>137</v>
      </c>
      <c r="C34" s="60"/>
      <c r="D34" s="60"/>
      <c r="E34" s="61"/>
      <c r="F34" s="61"/>
      <c r="G34" s="61"/>
      <c r="H34" s="61"/>
      <c r="I34" s="61"/>
      <c r="J34" s="61"/>
      <c r="L34" s="102"/>
    </row>
  </sheetData>
  <sheetProtection selectLockedCells="1"/>
  <mergeCells count="3">
    <mergeCell ref="L33:L34"/>
    <mergeCell ref="L4:L32"/>
    <mergeCell ref="B3:I3"/>
  </mergeCells>
  <phoneticPr fontId="8" type="noConversion"/>
  <conditionalFormatting sqref="E6:J6">
    <cfRule type="expression" dxfId="28" priority="47">
      <formula>$D$6="Ja"</formula>
    </cfRule>
  </conditionalFormatting>
  <conditionalFormatting sqref="E7:J7">
    <cfRule type="expression" dxfId="27" priority="43">
      <formula>$D$7="Ja"</formula>
    </cfRule>
  </conditionalFormatting>
  <conditionalFormatting sqref="E8:J8">
    <cfRule type="expression" dxfId="26" priority="38">
      <formula>$D$8="Ja"</formula>
    </cfRule>
  </conditionalFormatting>
  <conditionalFormatting sqref="E9:J9">
    <cfRule type="expression" dxfId="25" priority="37">
      <formula>$D$9="Ja"</formula>
    </cfRule>
  </conditionalFormatting>
  <conditionalFormatting sqref="E10:J10">
    <cfRule type="expression" dxfId="24" priority="36">
      <formula>$D$10="Ja"</formula>
    </cfRule>
  </conditionalFormatting>
  <conditionalFormatting sqref="E11:J11">
    <cfRule type="expression" dxfId="23" priority="35">
      <formula>$D$11="Ja"</formula>
    </cfRule>
  </conditionalFormatting>
  <conditionalFormatting sqref="E12:J12">
    <cfRule type="expression" dxfId="22" priority="34">
      <formula>$D$12="Ja"</formula>
    </cfRule>
  </conditionalFormatting>
  <conditionalFormatting sqref="E13:J13">
    <cfRule type="expression" dxfId="21" priority="33">
      <formula>$D$13="Ja"</formula>
    </cfRule>
  </conditionalFormatting>
  <conditionalFormatting sqref="E14:J14">
    <cfRule type="expression" dxfId="20" priority="32">
      <formula>$D$14="Ja"</formula>
    </cfRule>
  </conditionalFormatting>
  <conditionalFormatting sqref="E15:J15">
    <cfRule type="expression" dxfId="19" priority="31">
      <formula>$D$15="Ja"</formula>
    </cfRule>
  </conditionalFormatting>
  <conditionalFormatting sqref="E16:J16">
    <cfRule type="expression" dxfId="18" priority="30">
      <formula>$D$16="Ja"</formula>
    </cfRule>
  </conditionalFormatting>
  <conditionalFormatting sqref="E17:J17">
    <cfRule type="expression" dxfId="17" priority="29">
      <formula>$D$17="Ja"</formula>
    </cfRule>
  </conditionalFormatting>
  <conditionalFormatting sqref="E18:J18">
    <cfRule type="expression" dxfId="16" priority="28">
      <formula>$D$18="Ja"</formula>
    </cfRule>
  </conditionalFormatting>
  <conditionalFormatting sqref="E19:J19">
    <cfRule type="expression" dxfId="15" priority="27">
      <formula>$D$19="Ja"</formula>
    </cfRule>
  </conditionalFormatting>
  <conditionalFormatting sqref="E20:J20">
    <cfRule type="expression" dxfId="14" priority="26">
      <formula>$D$20="Ja"</formula>
    </cfRule>
  </conditionalFormatting>
  <conditionalFormatting sqref="E21:J21">
    <cfRule type="expression" dxfId="13" priority="25">
      <formula>$D$21="Ja"</formula>
    </cfRule>
  </conditionalFormatting>
  <conditionalFormatting sqref="E22:J22">
    <cfRule type="expression" dxfId="12" priority="24">
      <formula>$D$22="Ja"</formula>
    </cfRule>
  </conditionalFormatting>
  <conditionalFormatting sqref="E23:J23">
    <cfRule type="expression" dxfId="11" priority="23">
      <formula>$D$23="Ja"</formula>
    </cfRule>
  </conditionalFormatting>
  <conditionalFormatting sqref="E24:J24">
    <cfRule type="expression" dxfId="10" priority="22">
      <formula>$D$24="Ja"</formula>
    </cfRule>
  </conditionalFormatting>
  <conditionalFormatting sqref="E25:J25">
    <cfRule type="expression" dxfId="9" priority="21">
      <formula>$D$25="Ja"</formula>
    </cfRule>
  </conditionalFormatting>
  <conditionalFormatting sqref="E26:J26">
    <cfRule type="expression" dxfId="8" priority="20">
      <formula>$D$26="Ja"</formula>
    </cfRule>
  </conditionalFormatting>
  <conditionalFormatting sqref="E27:J27">
    <cfRule type="expression" dxfId="7" priority="19">
      <formula>$D$27="Ja"</formula>
    </cfRule>
  </conditionalFormatting>
  <conditionalFormatting sqref="E28:J28">
    <cfRule type="expression" dxfId="6" priority="18">
      <formula>$D$28="Ja"</formula>
    </cfRule>
  </conditionalFormatting>
  <conditionalFormatting sqref="E29:J29">
    <cfRule type="expression" dxfId="5" priority="17">
      <formula>$D$29="Ja"</formula>
    </cfRule>
  </conditionalFormatting>
  <conditionalFormatting sqref="E30:J30">
    <cfRule type="expression" dxfId="4" priority="16">
      <formula>$D$30="Ja"</formula>
    </cfRule>
  </conditionalFormatting>
  <conditionalFormatting sqref="E31:J31">
    <cfRule type="expression" dxfId="3" priority="14">
      <formula>$D$31="Ja"</formula>
    </cfRule>
  </conditionalFormatting>
  <conditionalFormatting sqref="E32:J32">
    <cfRule type="expression" dxfId="2" priority="13">
      <formula>$D$32="Ja"</formula>
    </cfRule>
  </conditionalFormatting>
  <conditionalFormatting sqref="E33:J33">
    <cfRule type="expression" dxfId="1" priority="12">
      <formula>$D$33="Ja"</formula>
    </cfRule>
  </conditionalFormatting>
  <conditionalFormatting sqref="E34:J34">
    <cfRule type="expression" dxfId="0" priority="11">
      <formula>$D$34="Ja"</formula>
    </cfRule>
  </conditionalFormatting>
  <dataValidations count="1">
    <dataValidation type="custom" allowBlank="1" showInputMessage="1" showErrorMessage="1" errorTitle="Format" error="Ange riktnummer och telefonnummer. Exempel: +46 00 00 00" promptTitle="Telefonnummer" prompt="Ange landskod och telefonnummer. _x000a_Exempel: _x000a_+46 77 124 02 40" sqref="J6:J34" xr:uid="{7C559B72-E725-479C-BC37-F62F620723C7}">
      <formula1>AND(J6&lt;&gt;"",LEFT(J6,1)="+",ISNUMBER(VALUE(SUBSTITUTE(                 SUBSTITUTE(RIGHT(J6,LEN(J6)-1)," ",""),"-",""))))</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 id="{9AFD555A-7BC2-4814-8037-A61DD90D5B6C}">
            <xm:f>Anmälan!$B$41=""</xm:f>
            <x14:dxf>
              <fill>
                <patternFill>
                  <bgColor theme="0" tint="-0.14996795556505021"/>
                </patternFill>
              </fill>
            </x14:dxf>
          </x14:cfRule>
          <x14:cfRule type="expression" priority="9" id="{2E78B50C-9ABD-4112-A278-82C3B27D8D8F}">
            <xm:f>Anmälan!$B$41="Nej"</xm:f>
            <x14:dxf>
              <fill>
                <patternFill>
                  <bgColor theme="0" tint="-0.14996795556505021"/>
                </patternFill>
              </fill>
            </x14:dxf>
          </x14:cfRule>
          <xm:sqref>C6:C34</xm:sqref>
        </x14:conditionalFormatting>
        <x14:conditionalFormatting xmlns:xm="http://schemas.microsoft.com/office/excel/2006/main">
          <x14:cfRule type="expression" priority="3" id="{E55DE9E4-B171-49DF-B88F-8AD45F1495CA}">
            <xm:f>Anmälan!$B$44=""</xm:f>
            <x14:dxf>
              <fill>
                <patternFill>
                  <bgColor theme="0" tint="-0.14996795556505021"/>
                </patternFill>
              </fill>
            </x14:dxf>
          </x14:cfRule>
          <x14:cfRule type="expression" priority="4" id="{38C6DED9-9373-484D-A223-B8B4CA840AF9}">
            <xm:f>Anmälan!$B$44="Nej"</xm:f>
            <x14:dxf>
              <fill>
                <patternFill>
                  <bgColor theme="0" tint="-0.14996795556505021"/>
                </patternFill>
              </fill>
            </x14:dxf>
          </x14:cfRule>
          <xm:sqref>D6:D34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35A35C2-F5FF-4F10-81B1-C4416C61215F}">
          <x14:formula1>
            <xm:f>dv_sektorer!$M$2:$M$2</xm:f>
          </x14:formula1>
          <xm:sqref>C6:D34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DA47F-D653-4D35-9679-0B10173E3F9E}">
  <sheetPr codeName="Blad3"/>
  <dimension ref="A1:M57"/>
  <sheetViews>
    <sheetView workbookViewId="0">
      <selection activeCell="D6" sqref="D6"/>
    </sheetView>
  </sheetViews>
  <sheetFormatPr defaultRowHeight="15"/>
  <cols>
    <col min="2" max="2" width="13.28515625" customWidth="1"/>
    <col min="3" max="3" width="74.85546875" bestFit="1" customWidth="1"/>
    <col min="4" max="4" width="37" style="4" customWidth="1"/>
    <col min="5" max="5" width="29.85546875" style="4" customWidth="1"/>
    <col min="6" max="6" width="23.28515625" style="4" customWidth="1"/>
  </cols>
  <sheetData>
    <row r="1" spans="1:13">
      <c r="A1" s="1" t="s">
        <v>302</v>
      </c>
      <c r="B1" s="1" t="s">
        <v>301</v>
      </c>
      <c r="C1" s="1" t="s">
        <v>358</v>
      </c>
      <c r="D1" s="3" t="s">
        <v>343</v>
      </c>
      <c r="E1" s="1" t="s">
        <v>359</v>
      </c>
      <c r="F1" s="3" t="s">
        <v>344</v>
      </c>
      <c r="I1" s="2"/>
      <c r="J1" s="2"/>
      <c r="M1" s="2"/>
    </row>
    <row r="2" spans="1:13">
      <c r="A2">
        <v>1</v>
      </c>
      <c r="B2">
        <v>1</v>
      </c>
      <c r="C2" t="s">
        <v>1</v>
      </c>
      <c r="D2" s="4">
        <f>Anmälan!B11</f>
        <v>0</v>
      </c>
      <c r="E2" s="4" t="str">
        <f>IF(AND(LEN(D2&gt;0),D2&lt;&gt;0),"OK","N/A")</f>
        <v>N/A</v>
      </c>
      <c r="F2" s="4" t="str">
        <f>IF(E2&lt;&gt;"OK","",D2)</f>
        <v/>
      </c>
    </row>
    <row r="3" spans="1:13">
      <c r="A3">
        <v>1</v>
      </c>
      <c r="B3">
        <v>2</v>
      </c>
      <c r="C3" t="s">
        <v>3</v>
      </c>
      <c r="D3" s="4">
        <f>Anmälan!C11</f>
        <v>0</v>
      </c>
      <c r="E3" s="4" t="str">
        <f t="shared" ref="E3:E57" si="0">IF(AND(LEN(D3&gt;0),D3&lt;&gt;0),"OK","N/A")</f>
        <v>N/A</v>
      </c>
      <c r="F3" s="4" t="str">
        <f t="shared" ref="F3:F57" si="1">IF(E3&lt;&gt;"OK","",D3)</f>
        <v/>
      </c>
    </row>
    <row r="4" spans="1:13">
      <c r="A4">
        <v>1</v>
      </c>
      <c r="B4">
        <v>3</v>
      </c>
      <c r="C4" t="s">
        <v>0</v>
      </c>
      <c r="D4" s="4">
        <f>Anmälan!D11</f>
        <v>0</v>
      </c>
      <c r="E4" s="4" t="str">
        <f t="shared" si="0"/>
        <v>N/A</v>
      </c>
      <c r="F4" s="4" t="str">
        <f t="shared" si="1"/>
        <v/>
      </c>
    </row>
    <row r="5" spans="1:13">
      <c r="A5">
        <v>1</v>
      </c>
      <c r="B5">
        <v>4</v>
      </c>
      <c r="C5" t="s">
        <v>6</v>
      </c>
      <c r="D5" s="4">
        <f>Anmälan!B14</f>
        <v>0</v>
      </c>
      <c r="E5" s="4" t="str">
        <f t="shared" si="0"/>
        <v>N/A</v>
      </c>
      <c r="F5" s="4" t="str">
        <f t="shared" si="1"/>
        <v/>
      </c>
    </row>
    <row r="6" spans="1:13">
      <c r="A6">
        <v>1</v>
      </c>
      <c r="B6">
        <v>5</v>
      </c>
      <c r="C6" t="s">
        <v>7</v>
      </c>
      <c r="D6" s="4">
        <f>Anmälan!C14</f>
        <v>0</v>
      </c>
      <c r="E6" s="4" t="str">
        <f t="shared" si="0"/>
        <v>N/A</v>
      </c>
      <c r="F6" s="4" t="str">
        <f t="shared" si="1"/>
        <v/>
      </c>
    </row>
    <row r="7" spans="1:13">
      <c r="A7">
        <v>1</v>
      </c>
      <c r="B7">
        <v>6</v>
      </c>
      <c r="C7" t="s">
        <v>8</v>
      </c>
      <c r="D7" s="4">
        <f>Anmälan!D14</f>
        <v>0</v>
      </c>
      <c r="E7" s="4" t="str">
        <f t="shared" si="0"/>
        <v>N/A</v>
      </c>
      <c r="F7" s="4" t="str">
        <f t="shared" si="1"/>
        <v/>
      </c>
    </row>
    <row r="8" spans="1:13">
      <c r="A8">
        <v>1</v>
      </c>
      <c r="B8">
        <v>7</v>
      </c>
      <c r="C8" t="s">
        <v>9</v>
      </c>
      <c r="D8" s="4">
        <f>Anmälan!B17</f>
        <v>0</v>
      </c>
      <c r="E8" s="4" t="str">
        <f t="shared" si="0"/>
        <v>N/A</v>
      </c>
      <c r="F8" s="4" t="str">
        <f t="shared" si="1"/>
        <v/>
      </c>
    </row>
    <row r="9" spans="1:13">
      <c r="A9">
        <v>1</v>
      </c>
      <c r="B9">
        <v>8</v>
      </c>
      <c r="C9" t="s">
        <v>10</v>
      </c>
      <c r="D9" s="4">
        <f>Anmälan!C17</f>
        <v>0</v>
      </c>
      <c r="E9" s="4" t="str">
        <f t="shared" si="0"/>
        <v>N/A</v>
      </c>
      <c r="F9" s="4" t="str">
        <f t="shared" si="1"/>
        <v/>
      </c>
    </row>
    <row r="10" spans="1:13">
      <c r="A10">
        <v>1</v>
      </c>
      <c r="B10">
        <v>9</v>
      </c>
      <c r="C10" t="s">
        <v>12</v>
      </c>
      <c r="D10" s="4">
        <f>Anmälan!D17</f>
        <v>0</v>
      </c>
      <c r="E10" s="4" t="str">
        <f t="shared" si="0"/>
        <v>N/A</v>
      </c>
      <c r="F10" s="4" t="str">
        <f t="shared" si="1"/>
        <v/>
      </c>
    </row>
    <row r="11" spans="1:13">
      <c r="A11">
        <v>1</v>
      </c>
      <c r="B11">
        <v>10</v>
      </c>
      <c r="C11" t="s">
        <v>321</v>
      </c>
      <c r="D11" s="4">
        <f>Anmälan!C20</f>
        <v>0</v>
      </c>
      <c r="E11" s="4" t="str">
        <f t="shared" si="0"/>
        <v>N/A</v>
      </c>
      <c r="F11" s="4" t="str">
        <f t="shared" si="1"/>
        <v/>
      </c>
    </row>
    <row r="12" spans="1:13">
      <c r="A12">
        <v>1</v>
      </c>
      <c r="B12">
        <v>1</v>
      </c>
      <c r="C12" t="s">
        <v>304</v>
      </c>
      <c r="D12" s="4">
        <f>Anmälan!B20</f>
        <v>0</v>
      </c>
      <c r="E12" s="4" t="str">
        <f t="shared" si="0"/>
        <v>N/A</v>
      </c>
      <c r="F12" s="4" t="str">
        <f t="shared" si="1"/>
        <v/>
      </c>
    </row>
    <row r="13" spans="1:13">
      <c r="A13">
        <v>2</v>
      </c>
      <c r="B13">
        <v>1</v>
      </c>
      <c r="C13" t="s">
        <v>306</v>
      </c>
      <c r="D13" s="4">
        <f>Anmälan!B26</f>
        <v>0</v>
      </c>
      <c r="E13" s="4" t="str">
        <f t="shared" si="0"/>
        <v>N/A</v>
      </c>
      <c r="F13" s="4" t="str">
        <f t="shared" si="1"/>
        <v/>
      </c>
    </row>
    <row r="14" spans="1:13">
      <c r="A14">
        <v>2</v>
      </c>
      <c r="B14">
        <v>2</v>
      </c>
      <c r="C14" t="s">
        <v>312</v>
      </c>
      <c r="D14" s="4">
        <f>Anmälan!C26</f>
        <v>0</v>
      </c>
      <c r="E14" s="4" t="str">
        <f t="shared" si="0"/>
        <v>N/A</v>
      </c>
      <c r="F14" s="4" t="str">
        <f t="shared" si="1"/>
        <v/>
      </c>
    </row>
    <row r="15" spans="1:13">
      <c r="A15">
        <v>2</v>
      </c>
      <c r="B15">
        <v>3</v>
      </c>
      <c r="C15" t="s">
        <v>311</v>
      </c>
      <c r="D15" s="4">
        <f>Anmälan!D26</f>
        <v>0</v>
      </c>
      <c r="E15" s="4" t="str">
        <f t="shared" si="0"/>
        <v>N/A</v>
      </c>
      <c r="F15" s="4" t="str">
        <f t="shared" si="1"/>
        <v/>
      </c>
    </row>
    <row r="16" spans="1:13">
      <c r="A16">
        <v>2</v>
      </c>
      <c r="B16">
        <v>4</v>
      </c>
      <c r="C16" t="s">
        <v>307</v>
      </c>
      <c r="D16" s="4">
        <f>Anmälan!B27</f>
        <v>0</v>
      </c>
      <c r="E16" s="4" t="str">
        <f t="shared" si="0"/>
        <v>N/A</v>
      </c>
      <c r="F16" s="4" t="str">
        <f t="shared" si="1"/>
        <v/>
      </c>
    </row>
    <row r="17" spans="1:6">
      <c r="A17">
        <v>2</v>
      </c>
      <c r="B17">
        <v>5</v>
      </c>
      <c r="C17" t="s">
        <v>313</v>
      </c>
      <c r="D17" s="4">
        <f>Anmälan!C27</f>
        <v>0</v>
      </c>
      <c r="E17" s="4" t="str">
        <f t="shared" si="0"/>
        <v>N/A</v>
      </c>
      <c r="F17" s="4" t="str">
        <f t="shared" si="1"/>
        <v/>
      </c>
    </row>
    <row r="18" spans="1:6">
      <c r="A18">
        <v>2</v>
      </c>
      <c r="B18">
        <v>6</v>
      </c>
      <c r="C18" t="s">
        <v>315</v>
      </c>
      <c r="D18" s="4">
        <f>Anmälan!D27</f>
        <v>0</v>
      </c>
      <c r="E18" s="4" t="str">
        <f t="shared" si="0"/>
        <v>N/A</v>
      </c>
      <c r="F18" s="4" t="str">
        <f t="shared" si="1"/>
        <v/>
      </c>
    </row>
    <row r="19" spans="1:6">
      <c r="A19">
        <v>2</v>
      </c>
      <c r="B19">
        <v>7</v>
      </c>
      <c r="C19" t="s">
        <v>308</v>
      </c>
      <c r="D19" s="4">
        <f>Anmälan!B28</f>
        <v>0</v>
      </c>
      <c r="E19" s="4" t="str">
        <f t="shared" si="0"/>
        <v>N/A</v>
      </c>
      <c r="F19" s="4" t="str">
        <f t="shared" si="1"/>
        <v/>
      </c>
    </row>
    <row r="20" spans="1:6">
      <c r="A20">
        <v>2</v>
      </c>
      <c r="B20">
        <v>8</v>
      </c>
      <c r="C20" t="s">
        <v>316</v>
      </c>
      <c r="D20" s="4">
        <f>Anmälan!C28</f>
        <v>0</v>
      </c>
      <c r="E20" s="4" t="str">
        <f t="shared" si="0"/>
        <v>N/A</v>
      </c>
      <c r="F20" s="4" t="str">
        <f t="shared" si="1"/>
        <v/>
      </c>
    </row>
    <row r="21" spans="1:6">
      <c r="A21">
        <v>2</v>
      </c>
      <c r="B21">
        <v>9</v>
      </c>
      <c r="C21" t="s">
        <v>314</v>
      </c>
      <c r="D21" s="4">
        <f>Anmälan!D28</f>
        <v>0</v>
      </c>
      <c r="E21" s="4" t="str">
        <f t="shared" si="0"/>
        <v>N/A</v>
      </c>
      <c r="F21" s="4" t="str">
        <f t="shared" si="1"/>
        <v/>
      </c>
    </row>
    <row r="22" spans="1:6">
      <c r="A22">
        <v>2</v>
      </c>
      <c r="B22">
        <v>10</v>
      </c>
      <c r="C22" t="s">
        <v>309</v>
      </c>
      <c r="D22" s="4">
        <f>Anmälan!B29</f>
        <v>0</v>
      </c>
      <c r="E22" s="4" t="str">
        <f t="shared" si="0"/>
        <v>N/A</v>
      </c>
      <c r="F22" s="4" t="str">
        <f t="shared" si="1"/>
        <v/>
      </c>
    </row>
    <row r="23" spans="1:6">
      <c r="A23">
        <v>2</v>
      </c>
      <c r="B23">
        <v>11</v>
      </c>
      <c r="C23" t="s">
        <v>317</v>
      </c>
      <c r="D23" s="4">
        <f>Anmälan!C29</f>
        <v>0</v>
      </c>
      <c r="E23" s="4" t="str">
        <f t="shared" si="0"/>
        <v>N/A</v>
      </c>
      <c r="F23" s="4" t="str">
        <f t="shared" si="1"/>
        <v/>
      </c>
    </row>
    <row r="24" spans="1:6">
      <c r="A24">
        <v>2</v>
      </c>
      <c r="B24">
        <v>12</v>
      </c>
      <c r="C24" t="s">
        <v>318</v>
      </c>
      <c r="D24" s="4">
        <f>Anmälan!D29</f>
        <v>0</v>
      </c>
      <c r="E24" s="4" t="str">
        <f t="shared" si="0"/>
        <v>N/A</v>
      </c>
      <c r="F24" s="4" t="str">
        <f t="shared" si="1"/>
        <v/>
      </c>
    </row>
    <row r="25" spans="1:6">
      <c r="A25">
        <v>2</v>
      </c>
      <c r="B25">
        <v>13</v>
      </c>
      <c r="C25" t="s">
        <v>310</v>
      </c>
      <c r="D25" s="4">
        <f>Anmälan!B30</f>
        <v>0</v>
      </c>
      <c r="E25" s="4" t="str">
        <f t="shared" si="0"/>
        <v>N/A</v>
      </c>
      <c r="F25" s="4" t="str">
        <f t="shared" si="1"/>
        <v/>
      </c>
    </row>
    <row r="26" spans="1:6">
      <c r="A26">
        <v>2</v>
      </c>
      <c r="B26">
        <v>14</v>
      </c>
      <c r="C26" t="s">
        <v>319</v>
      </c>
      <c r="D26" s="4">
        <f>Anmälan!C30</f>
        <v>0</v>
      </c>
      <c r="E26" s="4" t="str">
        <f t="shared" si="0"/>
        <v>N/A</v>
      </c>
      <c r="F26" s="4" t="str">
        <f t="shared" si="1"/>
        <v/>
      </c>
    </row>
    <row r="27" spans="1:6">
      <c r="A27">
        <v>2</v>
      </c>
      <c r="B27">
        <v>15</v>
      </c>
      <c r="C27" t="s">
        <v>320</v>
      </c>
      <c r="D27" s="4">
        <f>Anmälan!D30</f>
        <v>0</v>
      </c>
      <c r="E27" s="4" t="str">
        <f t="shared" si="0"/>
        <v>N/A</v>
      </c>
      <c r="F27" s="4" t="str">
        <f t="shared" si="1"/>
        <v/>
      </c>
    </row>
    <row r="28" spans="1:6">
      <c r="A28">
        <v>2</v>
      </c>
      <c r="B28">
        <v>16</v>
      </c>
      <c r="C28" t="s">
        <v>326</v>
      </c>
      <c r="D28" s="4">
        <f>Anmälan!B31</f>
        <v>0</v>
      </c>
      <c r="E28" s="4" t="str">
        <f t="shared" si="0"/>
        <v>N/A</v>
      </c>
      <c r="F28" s="4" t="str">
        <f t="shared" si="1"/>
        <v/>
      </c>
    </row>
    <row r="29" spans="1:6">
      <c r="A29">
        <v>2</v>
      </c>
      <c r="B29">
        <v>17</v>
      </c>
      <c r="C29" t="s">
        <v>333</v>
      </c>
      <c r="D29" s="4">
        <f>Anmälan!C31</f>
        <v>0</v>
      </c>
      <c r="E29" s="4" t="str">
        <f t="shared" si="0"/>
        <v>N/A</v>
      </c>
      <c r="F29" s="4" t="str">
        <f t="shared" si="1"/>
        <v/>
      </c>
    </row>
    <row r="30" spans="1:6">
      <c r="A30">
        <v>2</v>
      </c>
      <c r="B30">
        <v>18</v>
      </c>
      <c r="C30" t="s">
        <v>334</v>
      </c>
      <c r="D30" s="4">
        <f>Anmälan!D31</f>
        <v>0</v>
      </c>
      <c r="E30" s="4" t="str">
        <f t="shared" si="0"/>
        <v>N/A</v>
      </c>
      <c r="F30" s="4" t="str">
        <f t="shared" si="1"/>
        <v/>
      </c>
    </row>
    <row r="31" spans="1:6">
      <c r="A31">
        <v>2</v>
      </c>
      <c r="B31">
        <v>19</v>
      </c>
      <c r="C31" t="s">
        <v>327</v>
      </c>
      <c r="D31" s="4">
        <f>Anmälan!B32</f>
        <v>0</v>
      </c>
      <c r="E31" s="4" t="str">
        <f t="shared" si="0"/>
        <v>N/A</v>
      </c>
      <c r="F31" s="4" t="str">
        <f t="shared" si="1"/>
        <v/>
      </c>
    </row>
    <row r="32" spans="1:6">
      <c r="A32">
        <v>2</v>
      </c>
      <c r="B32">
        <v>20</v>
      </c>
      <c r="C32" t="s">
        <v>335</v>
      </c>
      <c r="D32" s="4">
        <f>Anmälan!C32</f>
        <v>0</v>
      </c>
      <c r="E32" s="4" t="str">
        <f t="shared" si="0"/>
        <v>N/A</v>
      </c>
      <c r="F32" s="4" t="str">
        <f t="shared" si="1"/>
        <v/>
      </c>
    </row>
    <row r="33" spans="1:6">
      <c r="A33">
        <v>2</v>
      </c>
      <c r="B33">
        <v>21</v>
      </c>
      <c r="C33" t="s">
        <v>336</v>
      </c>
      <c r="D33" s="4">
        <f>Anmälan!D32</f>
        <v>0</v>
      </c>
      <c r="E33" s="4" t="str">
        <f t="shared" si="0"/>
        <v>N/A</v>
      </c>
      <c r="F33" s="4" t="str">
        <f t="shared" si="1"/>
        <v/>
      </c>
    </row>
    <row r="34" spans="1:6">
      <c r="A34">
        <v>2</v>
      </c>
      <c r="B34">
        <v>22</v>
      </c>
      <c r="C34" t="s">
        <v>328</v>
      </c>
      <c r="D34" s="4">
        <f>Anmälan!B33</f>
        <v>0</v>
      </c>
      <c r="E34" s="4" t="str">
        <f t="shared" si="0"/>
        <v>N/A</v>
      </c>
      <c r="F34" s="4" t="str">
        <f t="shared" si="1"/>
        <v/>
      </c>
    </row>
    <row r="35" spans="1:6">
      <c r="A35">
        <v>2</v>
      </c>
      <c r="B35">
        <v>23</v>
      </c>
      <c r="C35" t="s">
        <v>337</v>
      </c>
      <c r="D35" s="4">
        <f>Anmälan!C33</f>
        <v>0</v>
      </c>
      <c r="E35" s="4" t="str">
        <f t="shared" si="0"/>
        <v>N/A</v>
      </c>
      <c r="F35" s="4" t="str">
        <f t="shared" si="1"/>
        <v/>
      </c>
    </row>
    <row r="36" spans="1:6">
      <c r="A36">
        <v>2</v>
      </c>
      <c r="B36">
        <v>24</v>
      </c>
      <c r="C36" t="s">
        <v>338</v>
      </c>
      <c r="D36" s="4">
        <f>Anmälan!D33</f>
        <v>0</v>
      </c>
      <c r="E36" s="4" t="str">
        <f t="shared" si="0"/>
        <v>N/A</v>
      </c>
      <c r="F36" s="4" t="str">
        <f t="shared" si="1"/>
        <v/>
      </c>
    </row>
    <row r="37" spans="1:6">
      <c r="A37">
        <v>2</v>
      </c>
      <c r="B37">
        <v>25</v>
      </c>
      <c r="C37" t="s">
        <v>329</v>
      </c>
      <c r="D37" s="4">
        <f>Anmälan!B34</f>
        <v>0</v>
      </c>
      <c r="E37" s="4" t="str">
        <f t="shared" si="0"/>
        <v>N/A</v>
      </c>
      <c r="F37" s="4" t="str">
        <f t="shared" si="1"/>
        <v/>
      </c>
    </row>
    <row r="38" spans="1:6">
      <c r="A38">
        <v>2</v>
      </c>
      <c r="B38">
        <v>26</v>
      </c>
      <c r="C38" t="s">
        <v>339</v>
      </c>
      <c r="D38" s="4">
        <f>Anmälan!C34</f>
        <v>0</v>
      </c>
      <c r="E38" s="4" t="str">
        <f t="shared" si="0"/>
        <v>N/A</v>
      </c>
      <c r="F38" s="4" t="str">
        <f t="shared" si="1"/>
        <v/>
      </c>
    </row>
    <row r="39" spans="1:6">
      <c r="A39">
        <v>2</v>
      </c>
      <c r="B39">
        <v>27</v>
      </c>
      <c r="C39" t="s">
        <v>340</v>
      </c>
      <c r="D39" s="4">
        <f>Anmälan!D34</f>
        <v>0</v>
      </c>
      <c r="E39" s="4" t="str">
        <f t="shared" si="0"/>
        <v>N/A</v>
      </c>
      <c r="F39" s="4" t="str">
        <f t="shared" si="1"/>
        <v/>
      </c>
    </row>
    <row r="40" spans="1:6">
      <c r="A40">
        <v>2</v>
      </c>
      <c r="B40">
        <v>28</v>
      </c>
      <c r="C40" t="s">
        <v>330</v>
      </c>
      <c r="D40" s="4">
        <f>Anmälan!B35</f>
        <v>0</v>
      </c>
      <c r="E40" s="4" t="str">
        <f t="shared" si="0"/>
        <v>N/A</v>
      </c>
      <c r="F40" s="4" t="str">
        <f t="shared" si="1"/>
        <v/>
      </c>
    </row>
    <row r="41" spans="1:6">
      <c r="A41">
        <v>2</v>
      </c>
      <c r="B41">
        <v>29</v>
      </c>
      <c r="C41" t="s">
        <v>341</v>
      </c>
      <c r="D41" s="4">
        <f>Anmälan!C35</f>
        <v>0</v>
      </c>
      <c r="E41" s="4" t="str">
        <f t="shared" si="0"/>
        <v>N/A</v>
      </c>
      <c r="F41" s="4" t="str">
        <f t="shared" si="1"/>
        <v/>
      </c>
    </row>
    <row r="42" spans="1:6">
      <c r="A42">
        <v>2</v>
      </c>
      <c r="B42">
        <v>30</v>
      </c>
      <c r="C42" t="s">
        <v>342</v>
      </c>
      <c r="D42" s="4">
        <f>Anmälan!D35</f>
        <v>0</v>
      </c>
      <c r="E42" s="4" t="str">
        <f t="shared" si="0"/>
        <v>N/A</v>
      </c>
      <c r="F42" s="4" t="str">
        <f t="shared" si="1"/>
        <v/>
      </c>
    </row>
    <row r="43" spans="1:6">
      <c r="A43">
        <v>3</v>
      </c>
      <c r="B43">
        <v>1</v>
      </c>
      <c r="C43" s="4" t="s">
        <v>400</v>
      </c>
      <c r="D43" s="4">
        <f>Anmälan!B41</f>
        <v>0</v>
      </c>
      <c r="E43" s="4" t="str">
        <f t="shared" si="0"/>
        <v>N/A</v>
      </c>
      <c r="F43" s="4" t="str">
        <f t="shared" si="1"/>
        <v/>
      </c>
    </row>
    <row r="44" spans="1:6">
      <c r="A44">
        <v>3</v>
      </c>
      <c r="B44">
        <v>2</v>
      </c>
      <c r="C44" s="4" t="s">
        <v>401</v>
      </c>
      <c r="D44" s="4">
        <f>Anmälan!B44</f>
        <v>0</v>
      </c>
      <c r="E44" s="4" t="str">
        <f t="shared" si="0"/>
        <v>N/A</v>
      </c>
      <c r="F44" s="4" t="str">
        <f t="shared" si="1"/>
        <v/>
      </c>
    </row>
    <row r="45" spans="1:6">
      <c r="A45">
        <v>4</v>
      </c>
      <c r="B45">
        <v>1</v>
      </c>
      <c r="C45" t="s">
        <v>102</v>
      </c>
      <c r="D45" s="4">
        <f>Anmälan!B51</f>
        <v>0</v>
      </c>
      <c r="E45" s="4" t="str">
        <f t="shared" si="0"/>
        <v>N/A</v>
      </c>
      <c r="F45" s="4" t="str">
        <f t="shared" si="1"/>
        <v/>
      </c>
    </row>
    <row r="46" spans="1:6">
      <c r="A46">
        <v>5</v>
      </c>
      <c r="B46">
        <v>1</v>
      </c>
      <c r="C46" t="s">
        <v>106</v>
      </c>
      <c r="D46" s="4">
        <f>Anmälan!B56</f>
        <v>0</v>
      </c>
      <c r="E46" s="4" t="str">
        <f t="shared" si="0"/>
        <v>N/A</v>
      </c>
      <c r="F46" s="4" t="str">
        <f t="shared" si="1"/>
        <v/>
      </c>
    </row>
    <row r="47" spans="1:6">
      <c r="A47">
        <v>6</v>
      </c>
      <c r="B47">
        <v>1</v>
      </c>
      <c r="C47" t="s">
        <v>139</v>
      </c>
      <c r="D47" s="4">
        <f>Anmälan!B61</f>
        <v>0</v>
      </c>
      <c r="E47" s="4" t="str">
        <f t="shared" si="0"/>
        <v>N/A</v>
      </c>
      <c r="F47" s="4" t="str">
        <f t="shared" si="1"/>
        <v/>
      </c>
    </row>
    <row r="48" spans="1:6">
      <c r="A48">
        <v>7</v>
      </c>
      <c r="B48">
        <v>1</v>
      </c>
      <c r="C48" t="s">
        <v>144</v>
      </c>
      <c r="D48" s="4">
        <f>Anmälan!B66</f>
        <v>0</v>
      </c>
      <c r="E48" s="4" t="str">
        <f t="shared" si="0"/>
        <v>N/A</v>
      </c>
      <c r="F48" s="4" t="str">
        <f t="shared" si="1"/>
        <v/>
      </c>
    </row>
    <row r="49" spans="1:6">
      <c r="A49">
        <v>7</v>
      </c>
      <c r="B49">
        <v>2</v>
      </c>
      <c r="C49" t="s">
        <v>145</v>
      </c>
      <c r="D49" s="4">
        <f>Anmälan!B69</f>
        <v>0</v>
      </c>
      <c r="E49" s="4" t="str">
        <f t="shared" si="0"/>
        <v>N/A</v>
      </c>
      <c r="F49" s="4" t="str">
        <f t="shared" si="1"/>
        <v/>
      </c>
    </row>
    <row r="50" spans="1:6">
      <c r="A50">
        <v>7</v>
      </c>
      <c r="B50">
        <v>3</v>
      </c>
      <c r="C50" t="s">
        <v>146</v>
      </c>
      <c r="D50" s="4">
        <f>Anmälan!B72</f>
        <v>0</v>
      </c>
      <c r="E50" s="4" t="str">
        <f t="shared" si="0"/>
        <v>N/A</v>
      </c>
      <c r="F50" s="4" t="str">
        <f t="shared" si="1"/>
        <v/>
      </c>
    </row>
    <row r="51" spans="1:6">
      <c r="A51">
        <v>7</v>
      </c>
      <c r="B51">
        <v>4</v>
      </c>
      <c r="C51" t="s">
        <v>147</v>
      </c>
      <c r="D51" s="4">
        <f>Anmälan!B75</f>
        <v>0</v>
      </c>
      <c r="E51" s="4" t="str">
        <f t="shared" si="0"/>
        <v>N/A</v>
      </c>
      <c r="F51" s="4" t="str">
        <f t="shared" si="1"/>
        <v/>
      </c>
    </row>
    <row r="52" spans="1:6">
      <c r="A52">
        <v>7</v>
      </c>
      <c r="B52">
        <v>5</v>
      </c>
      <c r="C52" t="s">
        <v>148</v>
      </c>
      <c r="D52" s="4">
        <f>Anmälan!B78</f>
        <v>0</v>
      </c>
      <c r="E52" s="4" t="str">
        <f t="shared" si="0"/>
        <v>N/A</v>
      </c>
      <c r="F52" s="4" t="str">
        <f t="shared" si="1"/>
        <v/>
      </c>
    </row>
    <row r="53" spans="1:6">
      <c r="A53">
        <v>8</v>
      </c>
      <c r="B53">
        <v>1</v>
      </c>
      <c r="C53" t="s">
        <v>149</v>
      </c>
      <c r="D53" s="4">
        <f>Anmälan!B84</f>
        <v>0</v>
      </c>
      <c r="E53" s="4" t="str">
        <f t="shared" si="0"/>
        <v>N/A</v>
      </c>
      <c r="F53" s="4" t="str">
        <f t="shared" si="1"/>
        <v/>
      </c>
    </row>
    <row r="54" spans="1:6">
      <c r="A54">
        <v>8</v>
      </c>
      <c r="B54">
        <v>2</v>
      </c>
      <c r="C54" s="4" t="s">
        <v>150</v>
      </c>
      <c r="D54" s="4">
        <f>Anmälan!C84</f>
        <v>0</v>
      </c>
      <c r="E54" s="4" t="str">
        <f t="shared" si="0"/>
        <v>N/A</v>
      </c>
      <c r="F54" s="4" t="str">
        <f t="shared" si="1"/>
        <v/>
      </c>
    </row>
    <row r="55" spans="1:6">
      <c r="A55">
        <v>8</v>
      </c>
      <c r="B55">
        <v>3</v>
      </c>
      <c r="C55" t="s">
        <v>12</v>
      </c>
      <c r="D55" s="5">
        <f>Anmälan!D84</f>
        <v>0</v>
      </c>
      <c r="E55" s="4" t="str">
        <f t="shared" si="0"/>
        <v>N/A</v>
      </c>
      <c r="F55" s="4" t="str">
        <f t="shared" si="1"/>
        <v/>
      </c>
    </row>
    <row r="56" spans="1:6">
      <c r="A56">
        <v>8</v>
      </c>
      <c r="B56">
        <v>4</v>
      </c>
      <c r="C56" t="s">
        <v>10</v>
      </c>
      <c r="D56" s="4">
        <f>Anmälan!B87</f>
        <v>0</v>
      </c>
      <c r="E56" s="4" t="str">
        <f t="shared" si="0"/>
        <v>N/A</v>
      </c>
      <c r="F56" s="4" t="str">
        <f t="shared" si="1"/>
        <v/>
      </c>
    </row>
    <row r="57" spans="1:6">
      <c r="A57">
        <v>8</v>
      </c>
      <c r="B57">
        <v>5</v>
      </c>
      <c r="C57" s="4" t="s">
        <v>151</v>
      </c>
      <c r="D57" s="4">
        <f>Anmälan!C87</f>
        <v>0</v>
      </c>
      <c r="E57" s="4" t="str">
        <f t="shared" si="0"/>
        <v>N/A</v>
      </c>
      <c r="F57" s="4" t="str">
        <f t="shared" si="1"/>
        <v/>
      </c>
    </row>
  </sheetData>
  <sheetProtection sheet="1" formatCells="0" formatColumns="0" formatRows="0" insertColumns="0" insertRows="0" insertHyperlinks="0" deleteColumns="0" deleteRows="0" sort="0" autoFilter="0" pivotTables="0"/>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93C82-491B-499C-8E98-2BD3A65C21E4}">
  <sheetPr codeName="Blad4"/>
  <dimension ref="A1:D7"/>
  <sheetViews>
    <sheetView workbookViewId="0">
      <selection activeCell="D19" sqref="D19"/>
    </sheetView>
  </sheetViews>
  <sheetFormatPr defaultColWidth="9.140625" defaultRowHeight="15"/>
  <cols>
    <col min="1" max="1" width="13.42578125" style="18" customWidth="1"/>
    <col min="2" max="2" width="15.5703125" style="18" customWidth="1"/>
    <col min="3" max="3" width="12.5703125" style="18" customWidth="1"/>
    <col min="4" max="4" width="119.28515625" style="18" customWidth="1"/>
    <col min="5" max="16384" width="9.140625" style="18"/>
  </cols>
  <sheetData>
    <row r="1" spans="1:4">
      <c r="A1" s="71" t="s">
        <v>324</v>
      </c>
      <c r="B1" s="71" t="s">
        <v>331</v>
      </c>
      <c r="C1" s="71" t="s">
        <v>325</v>
      </c>
      <c r="D1" s="71" t="s">
        <v>5</v>
      </c>
    </row>
    <row r="2" spans="1:4">
      <c r="A2" s="68" t="s">
        <v>332</v>
      </c>
      <c r="B2" s="72">
        <v>46051</v>
      </c>
      <c r="C2" s="68"/>
      <c r="D2" s="73" t="s">
        <v>443</v>
      </c>
    </row>
    <row r="3" spans="1:4">
      <c r="A3" s="18" t="s">
        <v>370</v>
      </c>
      <c r="B3" s="72">
        <v>46055</v>
      </c>
      <c r="D3" s="74" t="s">
        <v>441</v>
      </c>
    </row>
    <row r="4" spans="1:4">
      <c r="A4" s="18" t="s">
        <v>414</v>
      </c>
      <c r="B4" s="72">
        <v>46058</v>
      </c>
      <c r="D4" s="74" t="s">
        <v>442</v>
      </c>
    </row>
    <row r="5" spans="1:4">
      <c r="A5" s="18" t="s">
        <v>419</v>
      </c>
      <c r="B5" s="72">
        <v>46064</v>
      </c>
      <c r="D5" s="74" t="s">
        <v>441</v>
      </c>
    </row>
    <row r="6" spans="1:4">
      <c r="A6" s="18" t="s">
        <v>439</v>
      </c>
      <c r="B6" s="72">
        <v>46066</v>
      </c>
      <c r="D6" s="74" t="s">
        <v>440</v>
      </c>
    </row>
    <row r="7" spans="1:4">
      <c r="A7" s="18" t="s">
        <v>452</v>
      </c>
      <c r="B7" s="72">
        <v>46206</v>
      </c>
      <c r="D7" s="18" t="s">
        <v>453</v>
      </c>
    </row>
  </sheetData>
  <sheetProtection selectLockedCells="1" selectUnlockedCells="1"/>
  <pageMargins left="0.7" right="0.7" top="0.75" bottom="0.75" header="0.3" footer="0.3"/>
  <pageSetup paperSize="9" orientation="portrait" r:id="rId1"/>
</worksheet>
</file>

<file path=docMetadata/LabelInfo.xml><?xml version="1.0" encoding="utf-8"?>
<clbl:labelList xmlns:clbl="http://schemas.microsoft.com/office/2020/mipLabelMetadata">
  <clbl:label id="{2e8b77bf-7736-42fe-9ab9-c146f7c6578b}" enabled="1" method="Standard" siteId="{a5549c00-bef6-445c-ace6-8b15ea4741c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50</vt:i4>
      </vt:variant>
    </vt:vector>
  </HeadingPairs>
  <TitlesOfParts>
    <vt:vector size="55" baseType="lpstr">
      <vt:lpstr>Anmälan</vt:lpstr>
      <vt:lpstr>dv_sektorer</vt:lpstr>
      <vt:lpstr>Tilläggsinformation</vt:lpstr>
      <vt:lpstr>data_export</vt:lpstr>
      <vt:lpstr>versionshantering</vt:lpstr>
      <vt:lpstr>CatList_All</vt:lpstr>
      <vt:lpstr>rngCatMap</vt:lpstr>
      <vt:lpstr>rngSubMap</vt:lpstr>
      <vt:lpstr>rngSubSubMap</vt:lpstr>
      <vt:lpstr>Sub_CAT01</vt:lpstr>
      <vt:lpstr>Sub_CAT02</vt:lpstr>
      <vt:lpstr>Sub_CAT03</vt:lpstr>
      <vt:lpstr>Sub_CAT04</vt:lpstr>
      <vt:lpstr>Sub_CAT05</vt:lpstr>
      <vt:lpstr>Sub_CAT06</vt:lpstr>
      <vt:lpstr>Sub_CAT07</vt:lpstr>
      <vt:lpstr>Sub_CAT08</vt:lpstr>
      <vt:lpstr>Sub_CAT09</vt:lpstr>
      <vt:lpstr>Sub_CAT10</vt:lpstr>
      <vt:lpstr>Sub_CAT11</vt:lpstr>
      <vt:lpstr>Sub_CAT12</vt:lpstr>
      <vt:lpstr>Sub_CAT13</vt:lpstr>
      <vt:lpstr>Sub_CAT14</vt:lpstr>
      <vt:lpstr>Sub_CAT15</vt:lpstr>
      <vt:lpstr>Sub_CAT16</vt:lpstr>
      <vt:lpstr>Sub_CAT17</vt:lpstr>
      <vt:lpstr>Sub_CAT18</vt:lpstr>
      <vt:lpstr>SubSub_SUB01</vt:lpstr>
      <vt:lpstr>SubSub_SUB02</vt:lpstr>
      <vt:lpstr>SubSub_SUB03</vt:lpstr>
      <vt:lpstr>SubSub_SUB04</vt:lpstr>
      <vt:lpstr>SubSub_SUB07</vt:lpstr>
      <vt:lpstr>SubSub_SUB08</vt:lpstr>
      <vt:lpstr>SubSub_SUB09</vt:lpstr>
      <vt:lpstr>SubSub_SUB10</vt:lpstr>
      <vt:lpstr>SubSub_SUB11</vt:lpstr>
      <vt:lpstr>SubSub_SUB12</vt:lpstr>
      <vt:lpstr>SubSub_SUB13</vt:lpstr>
      <vt:lpstr>SubSub_SUB14</vt:lpstr>
      <vt:lpstr>SubSub_SUB15</vt:lpstr>
      <vt:lpstr>SubSub_SUB16</vt:lpstr>
      <vt:lpstr>SubSub_SUB17</vt:lpstr>
      <vt:lpstr>SubSub_SUB18</vt:lpstr>
      <vt:lpstr>SubSub_SUB20</vt:lpstr>
      <vt:lpstr>SubSub_SUB21</vt:lpstr>
      <vt:lpstr>SubSub_SUB22</vt:lpstr>
      <vt:lpstr>SubSub_SUB23</vt:lpstr>
      <vt:lpstr>SubSub_SUB24</vt:lpstr>
      <vt:lpstr>SubSub_SUB25</vt:lpstr>
      <vt:lpstr>SubSub_SUB26</vt:lpstr>
      <vt:lpstr>SubSub_SUB27</vt:lpstr>
      <vt:lpstr>SubSub_SUB28</vt:lpstr>
      <vt:lpstr>SubSub_SUB29</vt:lpstr>
      <vt:lpstr>SubSub_SUB30</vt:lpstr>
      <vt:lpstr>SubSub_SUB31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Myndigheten för civilt försvar</dc:creator>
  <cp:lastModifiedBy>John Olsson</cp:lastModifiedBy>
  <dcterms:created xsi:type="dcterms:W3CDTF">2025-12-18T15:44:12Z</dcterms:created>
  <dcterms:modified xsi:type="dcterms:W3CDTF">2026-07-03T12:18:03Z</dcterms:modified>
</cp:coreProperties>
</file>