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P:\Webb\Webbprojektet\"/>
    </mc:Choice>
  </mc:AlternateContent>
  <xr:revisionPtr revIDLastSave="0" documentId="8_{841345C5-313B-49F8-A914-82EB5D2BC7D0}" xr6:coauthVersionLast="47" xr6:coauthVersionMax="47" xr10:uidLastSave="{00000000-0000-0000-0000-000000000000}"/>
  <workbookProtection workbookAlgorithmName="SHA-512" workbookHashValue="E4duFd6tpIQBW1meXuXwLu/FTnLetOCDDnD6ifvPp9mi/xNd6jVj7xbG+q5PenuI3gFInvEEmbwDgCvlyFhXGw==" workbookSaltValue="/4CvS0eSGARVmsDK7JvPSQ==" workbookSpinCount="100000" lockStructure="1"/>
  <bookViews>
    <workbookView xWindow="-110" yWindow="-110" windowWidth="19420" windowHeight="11500" xr2:uid="{A8E8CD81-EF6A-4949-955E-3BD9DA1F7D22}"/>
  </bookViews>
  <sheets>
    <sheet name="Anmälan" sheetId="1" r:id="rId1"/>
    <sheet name="dv_sektorer" sheetId="2" state="hidden" r:id="rId2"/>
    <sheet name="Tilläggsinformation" sheetId="11" r:id="rId3"/>
    <sheet name="data_export" sheetId="7" state="hidden" r:id="rId4"/>
    <sheet name="versionshantering" sheetId="10" state="hidden" r:id="rId5"/>
  </sheets>
  <definedNames>
    <definedName name="CatList_All">dv_sektorer!$B$2:$B$19</definedName>
    <definedName name="rngCatMap">dv_sektorer!$AC$2:$AD$201</definedName>
    <definedName name="rngSubMap">dv_sektorer!$AF$2:$AH$201</definedName>
    <definedName name="rngSubSubMap">dv_sektorer!$AL$2:$AM$201</definedName>
    <definedName name="Sub_CAT01">dv_sektorer!$F$2:$F$5</definedName>
    <definedName name="Sub_CAT02">dv_sektorer!$F$6:$F$9</definedName>
    <definedName name="Sub_CAT03">dv_sektorer!$F$10</definedName>
    <definedName name="Sub_CAT04">dv_sektorer!$F$11</definedName>
    <definedName name="Sub_CAT05">dv_sektorer!$F$12:$F$14</definedName>
    <definedName name="Sub_CAT06">dv_sektorer!$F$15</definedName>
    <definedName name="Sub_CAT07">dv_sektorer!$F$16</definedName>
    <definedName name="Sub_CAT08">dv_sektorer!$F$17:$F$17</definedName>
    <definedName name="Sub_CAT09">dv_sektorer!$F$18</definedName>
    <definedName name="Sub_CAT10">dv_sektorer!$F$19</definedName>
    <definedName name="Sub_CAT11">dv_sektorer!$F$20:$F$21</definedName>
    <definedName name="Sub_CAT12">dv_sektorer!$F$22</definedName>
    <definedName name="Sub_CAT13">dv_sektorer!$F$23</definedName>
    <definedName name="Sub_CAT14">dv_sektorer!$F$24</definedName>
    <definedName name="Sub_CAT15">dv_sektorer!$F$25</definedName>
    <definedName name="Sub_CAT16">dv_sektorer!$F$26</definedName>
    <definedName name="Sub_CAT17">dv_sektorer!$F$27</definedName>
    <definedName name="Sub_CAT18">dv_sektorer!$F$28:$F$29</definedName>
    <definedName name="SubSub_SUB01">dv_sektorer!$J$2:$J$8</definedName>
    <definedName name="SubSub_SUB02">dv_sektorer!$J$9</definedName>
    <definedName name="SubSub_SUB03">dv_sektorer!$J$10:$J$12</definedName>
    <definedName name="SubSub_SUB04">dv_sektorer!$J$13:$J$20</definedName>
    <definedName name="SubSub_SUB07">dv_sektorer!$J$21:$J$25</definedName>
    <definedName name="SubSub_SUB08">dv_sektorer!$J$26:$J$27</definedName>
    <definedName name="SubSub_SUB09">dv_sektorer!$J$28:$J$30</definedName>
    <definedName name="SubSub_SUB10">dv_sektorer!$J$31:$J$32</definedName>
    <definedName name="SubSub_SUB11">dv_sektorer!$J$33</definedName>
    <definedName name="SubSub_SUB12">dv_sektorer!$J$34:$J$35</definedName>
    <definedName name="SubSub_SUB13">dv_sektorer!$J$36</definedName>
    <definedName name="SubSub_SUB14">dv_sektorer!$J$37:$J$39</definedName>
    <definedName name="SubSub_SUB15">dv_sektorer!$J$40</definedName>
    <definedName name="SubSub_SUB16">dv_sektorer!$J$41</definedName>
    <definedName name="SubSub_SUB17">dv_sektorer!$J$42</definedName>
    <definedName name="SubSub_SUB18">dv_sektorer!$J$43</definedName>
    <definedName name="SubSub_SUB20">dv_sektorer!$J$44:$J$44</definedName>
    <definedName name="SubSub_SUB21">dv_sektorer!$J$45</definedName>
    <definedName name="SubSub_SUB22">dv_sektorer!$J$46:$J$48</definedName>
    <definedName name="SubSub_SUB23">dv_sektorer!$J$49:$J$54</definedName>
    <definedName name="SubSub_SUB24">dv_sektorer!$J$55:$J$56</definedName>
    <definedName name="SubSub_SUB25">dv_sektorer!$J$57:$J$59</definedName>
    <definedName name="SubSub_SUB26">dv_sektorer!$J$60</definedName>
    <definedName name="SubSub_SUB27">dv_sektorer!$J$61:$J$64</definedName>
    <definedName name="SubSub_SUB28">dv_sektorer!$J$65:$J$66</definedName>
    <definedName name="SubSub_SUB29">dv_sektorer!$J$67:$J$69</definedName>
    <definedName name="SubSub_SUB30">dv_sektorer!$J$70:$J$89</definedName>
    <definedName name="SubSub_SUB31">dv_sektorer!$J$90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29" i="2" l="1"/>
  <c r="AJ29" i="2"/>
  <c r="AN71" i="2"/>
  <c r="AO71" i="2"/>
  <c r="AN72" i="2"/>
  <c r="AO72" i="2"/>
  <c r="AN73" i="2"/>
  <c r="AO73" i="2"/>
  <c r="AN74" i="2"/>
  <c r="AO74" i="2"/>
  <c r="AN75" i="2"/>
  <c r="AO75" i="2"/>
  <c r="AN76" i="2"/>
  <c r="AO76" i="2"/>
  <c r="AN77" i="2"/>
  <c r="AO77" i="2"/>
  <c r="AN78" i="2"/>
  <c r="AO78" i="2"/>
  <c r="AN79" i="2"/>
  <c r="AO79" i="2"/>
  <c r="AN80" i="2"/>
  <c r="AO80" i="2"/>
  <c r="AN81" i="2"/>
  <c r="AO81" i="2"/>
  <c r="AN82" i="2"/>
  <c r="AO82" i="2"/>
  <c r="AN83" i="2"/>
  <c r="AO83" i="2"/>
  <c r="AN84" i="2"/>
  <c r="AO84" i="2"/>
  <c r="AN85" i="2"/>
  <c r="AO85" i="2"/>
  <c r="AN86" i="2"/>
  <c r="AO86" i="2"/>
  <c r="AN87" i="2"/>
  <c r="AO87" i="2"/>
  <c r="AN88" i="2"/>
  <c r="AO88" i="2"/>
  <c r="AN89" i="2"/>
  <c r="AO89" i="2"/>
  <c r="AN90" i="2"/>
  <c r="AO90" i="2"/>
  <c r="AN91" i="2"/>
  <c r="AO91" i="2"/>
  <c r="AN3" i="2"/>
  <c r="AO3" i="2"/>
  <c r="AN4" i="2"/>
  <c r="AO4" i="2"/>
  <c r="AN5" i="2"/>
  <c r="AO5" i="2"/>
  <c r="AN6" i="2"/>
  <c r="AO6" i="2"/>
  <c r="AN7" i="2"/>
  <c r="AO7" i="2"/>
  <c r="AN8" i="2"/>
  <c r="AO8" i="2"/>
  <c r="AN9" i="2"/>
  <c r="AO9" i="2"/>
  <c r="AN10" i="2"/>
  <c r="AO10" i="2"/>
  <c r="AN11" i="2"/>
  <c r="AO11" i="2"/>
  <c r="AN12" i="2"/>
  <c r="AO12" i="2"/>
  <c r="AN13" i="2"/>
  <c r="AO13" i="2"/>
  <c r="AN14" i="2"/>
  <c r="AO14" i="2"/>
  <c r="AN15" i="2"/>
  <c r="AO15" i="2"/>
  <c r="AN16" i="2"/>
  <c r="AO16" i="2"/>
  <c r="AN17" i="2"/>
  <c r="AO17" i="2"/>
  <c r="AN18" i="2"/>
  <c r="AO18" i="2"/>
  <c r="AN19" i="2"/>
  <c r="AO19" i="2"/>
  <c r="AN20" i="2"/>
  <c r="AO20" i="2"/>
  <c r="AN21" i="2"/>
  <c r="AO21" i="2"/>
  <c r="AN22" i="2"/>
  <c r="AO22" i="2"/>
  <c r="AN23" i="2"/>
  <c r="AO23" i="2"/>
  <c r="AN24" i="2"/>
  <c r="AO24" i="2"/>
  <c r="AN25" i="2"/>
  <c r="AO25" i="2"/>
  <c r="AN26" i="2"/>
  <c r="AO26" i="2"/>
  <c r="AN27" i="2"/>
  <c r="AO27" i="2"/>
  <c r="AN28" i="2"/>
  <c r="AO28" i="2"/>
  <c r="AN29" i="2"/>
  <c r="AO29" i="2"/>
  <c r="AN30" i="2"/>
  <c r="AO30" i="2"/>
  <c r="AN31" i="2"/>
  <c r="AO31" i="2"/>
  <c r="AN32" i="2"/>
  <c r="AO32" i="2"/>
  <c r="AN33" i="2"/>
  <c r="AO33" i="2"/>
  <c r="AN34" i="2"/>
  <c r="AO34" i="2"/>
  <c r="AN35" i="2"/>
  <c r="AO35" i="2"/>
  <c r="AN36" i="2"/>
  <c r="AO36" i="2"/>
  <c r="AN37" i="2"/>
  <c r="AO37" i="2"/>
  <c r="AN38" i="2"/>
  <c r="AO38" i="2"/>
  <c r="AN39" i="2"/>
  <c r="AO39" i="2"/>
  <c r="AN40" i="2"/>
  <c r="AO40" i="2"/>
  <c r="AN41" i="2"/>
  <c r="AO41" i="2"/>
  <c r="AN42" i="2"/>
  <c r="AO42" i="2"/>
  <c r="AN43" i="2"/>
  <c r="AO43" i="2"/>
  <c r="AN44" i="2"/>
  <c r="AO44" i="2"/>
  <c r="AN45" i="2"/>
  <c r="AO45" i="2"/>
  <c r="AN46" i="2"/>
  <c r="AO46" i="2"/>
  <c r="AN47" i="2"/>
  <c r="AO47" i="2"/>
  <c r="AN48" i="2"/>
  <c r="AO48" i="2"/>
  <c r="AN49" i="2"/>
  <c r="AO49" i="2"/>
  <c r="AN50" i="2"/>
  <c r="AO50" i="2"/>
  <c r="AN51" i="2"/>
  <c r="AO51" i="2"/>
  <c r="AN52" i="2"/>
  <c r="AO52" i="2"/>
  <c r="AN53" i="2"/>
  <c r="AO53" i="2"/>
  <c r="AN54" i="2"/>
  <c r="AO54" i="2"/>
  <c r="AN55" i="2"/>
  <c r="AO55" i="2"/>
  <c r="AN56" i="2"/>
  <c r="AO56" i="2"/>
  <c r="AN57" i="2"/>
  <c r="AO57" i="2"/>
  <c r="AN58" i="2"/>
  <c r="AO58" i="2"/>
  <c r="AN59" i="2"/>
  <c r="AO59" i="2"/>
  <c r="AN60" i="2"/>
  <c r="AO60" i="2"/>
  <c r="AN61" i="2"/>
  <c r="AO61" i="2"/>
  <c r="AN62" i="2"/>
  <c r="AO62" i="2"/>
  <c r="AN63" i="2"/>
  <c r="AO63" i="2"/>
  <c r="AN64" i="2"/>
  <c r="AO64" i="2"/>
  <c r="AN65" i="2"/>
  <c r="AO65" i="2"/>
  <c r="AN66" i="2"/>
  <c r="AO66" i="2"/>
  <c r="AN67" i="2"/>
  <c r="AO67" i="2"/>
  <c r="AN68" i="2"/>
  <c r="AO68" i="2"/>
  <c r="AN69" i="2"/>
  <c r="AO69" i="2"/>
  <c r="AN70" i="2"/>
  <c r="AO70" i="2"/>
  <c r="AJ3" i="2" l="1"/>
  <c r="AJ4" i="2"/>
  <c r="AJ5" i="2"/>
  <c r="AJ6" i="2"/>
  <c r="AJ7" i="2"/>
  <c r="AJ8" i="2"/>
  <c r="AJ9" i="2"/>
  <c r="AJ10" i="2"/>
  <c r="AJ11" i="2"/>
  <c r="AJ12" i="2"/>
  <c r="AJ13" i="2"/>
  <c r="AJ14" i="2"/>
  <c r="AJ15" i="2"/>
  <c r="AJ16" i="2"/>
  <c r="AJ17" i="2"/>
  <c r="AJ18" i="2"/>
  <c r="AJ19" i="2"/>
  <c r="AJ20" i="2"/>
  <c r="AJ21" i="2"/>
  <c r="AJ22" i="2"/>
  <c r="AJ23" i="2"/>
  <c r="AJ24" i="2"/>
  <c r="AJ25" i="2"/>
  <c r="AJ26" i="2"/>
  <c r="AJ27" i="2"/>
  <c r="AJ28" i="2"/>
  <c r="AJ2" i="2"/>
  <c r="AI3" i="2"/>
  <c r="AI4" i="2"/>
  <c r="AI5" i="2"/>
  <c r="AI6" i="2"/>
  <c r="AI7" i="2"/>
  <c r="AI8" i="2"/>
  <c r="AI9" i="2"/>
  <c r="AI10" i="2"/>
  <c r="AI11" i="2"/>
  <c r="AI12" i="2"/>
  <c r="AI13" i="2"/>
  <c r="AI14" i="2"/>
  <c r="AI15" i="2"/>
  <c r="AI16" i="2"/>
  <c r="AI17" i="2"/>
  <c r="AI18" i="2"/>
  <c r="AI19" i="2"/>
  <c r="AI20" i="2"/>
  <c r="AI21" i="2"/>
  <c r="AI22" i="2"/>
  <c r="AI23" i="2"/>
  <c r="AI24" i="2"/>
  <c r="AI25" i="2"/>
  <c r="AI26" i="2"/>
  <c r="AI27" i="2"/>
  <c r="AI28" i="2"/>
  <c r="AI2" i="2"/>
  <c r="B12" i="1"/>
  <c r="B10" i="1"/>
  <c r="D10" i="1"/>
  <c r="E5" i="7"/>
  <c r="F5" i="7"/>
  <c r="E6" i="7"/>
  <c r="F6" i="7" s="1"/>
  <c r="E7" i="7"/>
  <c r="F7" i="7" s="1"/>
  <c r="E9" i="7"/>
  <c r="F9" i="7" s="1"/>
  <c r="E10" i="7"/>
  <c r="F10" i="7" s="1"/>
  <c r="E11" i="7"/>
  <c r="F11" i="7"/>
  <c r="E12" i="7"/>
  <c r="F12" i="7" s="1"/>
  <c r="E40" i="7"/>
  <c r="F40" i="7"/>
  <c r="E41" i="7"/>
  <c r="F41" i="7"/>
  <c r="E42" i="7"/>
  <c r="F42" i="7" s="1"/>
  <c r="E46" i="7"/>
  <c r="F46" i="7"/>
  <c r="E47" i="7"/>
  <c r="F47" i="7"/>
  <c r="E53" i="7"/>
  <c r="F53" i="7"/>
  <c r="E54" i="7"/>
  <c r="F54" i="7"/>
  <c r="E55" i="7"/>
  <c r="F55" i="7"/>
  <c r="E56" i="7"/>
  <c r="F56" i="7"/>
  <c r="E57" i="7"/>
  <c r="F57" i="7" s="1"/>
  <c r="D43" i="7"/>
  <c r="E43" i="7" s="1"/>
  <c r="F43" i="7" s="1"/>
  <c r="D44" i="7"/>
  <c r="E44" i="7" s="1"/>
  <c r="F44" i="7" s="1"/>
  <c r="D45" i="7"/>
  <c r="E45" i="7" s="1"/>
  <c r="F45" i="7" s="1"/>
  <c r="AO2" i="2"/>
  <c r="AN2" i="2"/>
  <c r="Y17" i="2"/>
  <c r="D11" i="7" l="1"/>
  <c r="D57" i="7"/>
  <c r="D56" i="7"/>
  <c r="D55" i="7"/>
  <c r="D54" i="7"/>
  <c r="D53" i="7"/>
  <c r="D52" i="7"/>
  <c r="E52" i="7" s="1"/>
  <c r="F52" i="7" s="1"/>
  <c r="D51" i="7"/>
  <c r="E51" i="7" s="1"/>
  <c r="F51" i="7" s="1"/>
  <c r="D50" i="7"/>
  <c r="E50" i="7" s="1"/>
  <c r="F50" i="7" s="1"/>
  <c r="D49" i="7"/>
  <c r="E49" i="7" s="1"/>
  <c r="F49" i="7" s="1"/>
  <c r="D48" i="7"/>
  <c r="E48" i="7" s="1"/>
  <c r="F48" i="7" s="1"/>
  <c r="D47" i="7"/>
  <c r="D46" i="7"/>
  <c r="D4" i="7"/>
  <c r="E4" i="7" s="1"/>
  <c r="F4" i="7" s="1"/>
  <c r="D42" i="7"/>
  <c r="D41" i="7"/>
  <c r="D40" i="7"/>
  <c r="D39" i="7"/>
  <c r="E39" i="7" s="1"/>
  <c r="F39" i="7" s="1"/>
  <c r="D38" i="7"/>
  <c r="E38" i="7" s="1"/>
  <c r="F38" i="7" s="1"/>
  <c r="D37" i="7"/>
  <c r="E37" i="7" s="1"/>
  <c r="F37" i="7" s="1"/>
  <c r="D36" i="7"/>
  <c r="E36" i="7" s="1"/>
  <c r="F36" i="7" s="1"/>
  <c r="D35" i="7"/>
  <c r="E35" i="7" s="1"/>
  <c r="F35" i="7" s="1"/>
  <c r="D34" i="7"/>
  <c r="E34" i="7" s="1"/>
  <c r="F34" i="7" s="1"/>
  <c r="D33" i="7"/>
  <c r="E33" i="7" s="1"/>
  <c r="F33" i="7" s="1"/>
  <c r="D32" i="7"/>
  <c r="E32" i="7" s="1"/>
  <c r="F32" i="7" s="1"/>
  <c r="D31" i="7"/>
  <c r="E31" i="7" s="1"/>
  <c r="F31" i="7" s="1"/>
  <c r="D30" i="7"/>
  <c r="E30" i="7" s="1"/>
  <c r="F30" i="7" s="1"/>
  <c r="D29" i="7"/>
  <c r="E29" i="7" s="1"/>
  <c r="F29" i="7" s="1"/>
  <c r="D28" i="7"/>
  <c r="E28" i="7" s="1"/>
  <c r="F28" i="7" s="1"/>
  <c r="B36" i="1"/>
  <c r="A26" i="1" s="1"/>
  <c r="V30" i="2"/>
  <c r="Y29" i="2"/>
  <c r="X29" i="2"/>
  <c r="W29" i="2"/>
  <c r="X30" i="2" s="1"/>
  <c r="V29" i="2"/>
  <c r="W30" i="2" s="1"/>
  <c r="Y26" i="2"/>
  <c r="V27" i="2"/>
  <c r="X26" i="2"/>
  <c r="Y20" i="2"/>
  <c r="Y23" i="2"/>
  <c r="V26" i="2"/>
  <c r="W27" i="2" s="1"/>
  <c r="W26" i="2"/>
  <c r="X27" i="2" s="1"/>
  <c r="V24" i="2"/>
  <c r="X23" i="2"/>
  <c r="W23" i="2"/>
  <c r="X24" i="2" s="1"/>
  <c r="V23" i="2"/>
  <c r="W24" i="2" s="1"/>
  <c r="V21" i="2"/>
  <c r="X20" i="2"/>
  <c r="W20" i="2"/>
  <c r="X21" i="2" s="1"/>
  <c r="V20" i="2"/>
  <c r="W21" i="2" s="1"/>
  <c r="V18" i="2"/>
  <c r="X17" i="2"/>
  <c r="W17" i="2"/>
  <c r="X18" i="2" s="1"/>
  <c r="V17" i="2"/>
  <c r="W18" i="2" s="1"/>
  <c r="D27" i="7"/>
  <c r="E27" i="7" s="1"/>
  <c r="F27" i="7" s="1"/>
  <c r="D26" i="7"/>
  <c r="E26" i="7" s="1"/>
  <c r="F26" i="7" s="1"/>
  <c r="D25" i="7"/>
  <c r="E25" i="7" s="1"/>
  <c r="F25" i="7" s="1"/>
  <c r="D24" i="7"/>
  <c r="E24" i="7" s="1"/>
  <c r="F24" i="7" s="1"/>
  <c r="D23" i="7"/>
  <c r="E23" i="7" s="1"/>
  <c r="F23" i="7" s="1"/>
  <c r="D22" i="7"/>
  <c r="E22" i="7" s="1"/>
  <c r="F22" i="7" s="1"/>
  <c r="D21" i="7"/>
  <c r="E21" i="7" s="1"/>
  <c r="F21" i="7" s="1"/>
  <c r="D20" i="7"/>
  <c r="E20" i="7" s="1"/>
  <c r="F20" i="7" s="1"/>
  <c r="D19" i="7"/>
  <c r="E19" i="7" s="1"/>
  <c r="F19" i="7" s="1"/>
  <c r="D18" i="7"/>
  <c r="E18" i="7" s="1"/>
  <c r="F18" i="7" s="1"/>
  <c r="D17" i="7"/>
  <c r="E17" i="7" s="1"/>
  <c r="F17" i="7" s="1"/>
  <c r="D16" i="7"/>
  <c r="E16" i="7" s="1"/>
  <c r="F16" i="7" s="1"/>
  <c r="D15" i="7"/>
  <c r="E15" i="7" s="1"/>
  <c r="F15" i="7" s="1"/>
  <c r="D14" i="7"/>
  <c r="E14" i="7" s="1"/>
  <c r="F14" i="7" s="1"/>
  <c r="D13" i="7"/>
  <c r="E13" i="7" s="1"/>
  <c r="F13" i="7" s="1"/>
  <c r="D12" i="7"/>
  <c r="X14" i="2"/>
  <c r="V15" i="2"/>
  <c r="Y14" i="2"/>
  <c r="W14" i="2"/>
  <c r="X15" i="2" s="1"/>
  <c r="V14" i="2"/>
  <c r="W15" i="2" s="1"/>
  <c r="V12" i="2"/>
  <c r="Y11" i="2"/>
  <c r="X11" i="2"/>
  <c r="W11" i="2"/>
  <c r="X12" i="2" s="1"/>
  <c r="V11" i="2"/>
  <c r="W12" i="2" s="1"/>
  <c r="X8" i="2"/>
  <c r="V8" i="2"/>
  <c r="W9" i="2" s="1"/>
  <c r="W8" i="2"/>
  <c r="X9" i="2" s="1"/>
  <c r="Y8" i="2"/>
  <c r="V9" i="2"/>
  <c r="V6" i="2"/>
  <c r="Y5" i="2"/>
  <c r="X5" i="2"/>
  <c r="W5" i="2"/>
  <c r="X6" i="2" s="1"/>
  <c r="V5" i="2"/>
  <c r="W6" i="2" s="1"/>
  <c r="D10" i="7" l="1"/>
  <c r="D9" i="7"/>
  <c r="D8" i="7"/>
  <c r="E8" i="7" s="1"/>
  <c r="F8" i="7" s="1"/>
  <c r="D7" i="7"/>
  <c r="D5" i="7"/>
  <c r="D3" i="7"/>
  <c r="E3" i="7" s="1"/>
  <c r="F3" i="7" s="1"/>
  <c r="D2" i="7"/>
  <c r="E2" i="7" s="1"/>
  <c r="F2" i="7" s="1"/>
  <c r="V3" i="2"/>
  <c r="Y2" i="2"/>
  <c r="X2" i="2"/>
  <c r="W2" i="2"/>
  <c r="V2" i="2"/>
  <c r="W3" i="2" l="1"/>
  <c r="C36" i="1" s="1"/>
  <c r="X3" i="2"/>
  <c r="D36" i="1" s="1"/>
  <c r="D6" i="7" l="1"/>
</calcChain>
</file>

<file path=xl/sharedStrings.xml><?xml version="1.0" encoding="utf-8"?>
<sst xmlns="http://schemas.openxmlformats.org/spreadsheetml/2006/main" count="960" uniqueCount="451">
  <si>
    <t>Organisationsnummer</t>
  </si>
  <si>
    <t>Organisationsnamn</t>
  </si>
  <si>
    <t>Organisation</t>
  </si>
  <si>
    <t>Etablering</t>
  </si>
  <si>
    <t>Organisation i Sverige</t>
  </si>
  <si>
    <t>Kommentar</t>
  </si>
  <si>
    <t>Gatuadress</t>
  </si>
  <si>
    <t>Postnummer</t>
  </si>
  <si>
    <t>Postort</t>
  </si>
  <si>
    <t>Postadress</t>
  </si>
  <si>
    <t>Epostadress</t>
  </si>
  <si>
    <t xml:space="preserve">Företrädare i Sverige </t>
  </si>
  <si>
    <t>Telefonnummer</t>
  </si>
  <si>
    <t>Sektorsverksamhet</t>
  </si>
  <si>
    <t>Viktig samhällsfunktion</t>
  </si>
  <si>
    <t>Typ av verksamhet</t>
  </si>
  <si>
    <t>Energi</t>
  </si>
  <si>
    <t>El</t>
  </si>
  <si>
    <t>Elproducent</t>
  </si>
  <si>
    <t>Laddningsoperatörer</t>
  </si>
  <si>
    <t>Marknadsaktör</t>
  </si>
  <si>
    <t>Nominerande elmarknadsoperatör (NEMO)</t>
  </si>
  <si>
    <t>Fjärrvärme och fjärrkyla</t>
  </si>
  <si>
    <t>Operatörer av fjärrvärme och fjärrkyla</t>
  </si>
  <si>
    <t>Flytande drivmedel och bränslen</t>
  </si>
  <si>
    <t xml:space="preserve">Centrala lagringsenheter (CSE) </t>
  </si>
  <si>
    <t>Operatör av anläggningar för oljeproduktion, raffinaderier, bearbetningsanläggningar och anläggningar för lagring och överföring av olja</t>
  </si>
  <si>
    <t>Operatörer av oljeledningar</t>
  </si>
  <si>
    <t>Naturgasföretag</t>
  </si>
  <si>
    <t>Transporter</t>
  </si>
  <si>
    <t>Lufttransport</t>
  </si>
  <si>
    <t>Flygkontrolltjänst</t>
  </si>
  <si>
    <t>Flygplatser</t>
  </si>
  <si>
    <t>Lufttrafikföretag</t>
  </si>
  <si>
    <t>Järnvägstransport</t>
  </si>
  <si>
    <t>Sjötransport</t>
  </si>
  <si>
    <t>Transportföretag</t>
  </si>
  <si>
    <t>Vägtransport</t>
  </si>
  <si>
    <t>Bankverksamhet</t>
  </si>
  <si>
    <t>Sparande, finansiering och finansiell riskhantering</t>
  </si>
  <si>
    <t>Kreditinstitut</t>
  </si>
  <si>
    <t>Finansmarknadsinfrastruktur</t>
  </si>
  <si>
    <t>Centrala motparter</t>
  </si>
  <si>
    <t>Handelsplatser</t>
  </si>
  <si>
    <t>Hälso- och sjukvård</t>
  </si>
  <si>
    <t>Smittskydd – människor</t>
  </si>
  <si>
    <t>EU-referenslaboratorium</t>
  </si>
  <si>
    <t>Försörjning av sjukvårdsprodukter</t>
  </si>
  <si>
    <t>Farmaceutiska basprodukter- och läkemedelstillverkning</t>
  </si>
  <si>
    <t>FoU</t>
  </si>
  <si>
    <t>Vårdgivare</t>
  </si>
  <si>
    <t>Dricksvatten</t>
  </si>
  <si>
    <t>Dricksvattenförsörjning</t>
  </si>
  <si>
    <t>Avloppsvatten</t>
  </si>
  <si>
    <t>Avlopp</t>
  </si>
  <si>
    <t>Produktion, bearbetning och distribution av livsmedel</t>
  </si>
  <si>
    <t>Avfallshantering</t>
  </si>
  <si>
    <t>Rymden</t>
  </si>
  <si>
    <t>Elektronisk kommunikation</t>
  </si>
  <si>
    <t>Digital infrastruktur</t>
  </si>
  <si>
    <t>Förvaltning av IKT-tjänster  (mellan företag)</t>
  </si>
  <si>
    <t>Digitala leverantörer</t>
  </si>
  <si>
    <t>Post- och budtjänster</t>
  </si>
  <si>
    <t>Post</t>
  </si>
  <si>
    <t>Offentlig förvaltning</t>
  </si>
  <si>
    <t>Säkerställande av rikets ledning och offentlig förvaltning</t>
  </si>
  <si>
    <t>Myndighet</t>
  </si>
  <si>
    <t>Region</t>
  </si>
  <si>
    <t>Kommun</t>
  </si>
  <si>
    <t>Kommunalförbund</t>
  </si>
  <si>
    <t>Forskning</t>
  </si>
  <si>
    <t>Universitet</t>
  </si>
  <si>
    <t>Högskola</t>
  </si>
  <si>
    <t>Övrig enskild utbildningsanordnare</t>
  </si>
  <si>
    <t>Tillverkning, produktion och distribution av kemikalier</t>
  </si>
  <si>
    <t>Industri</t>
  </si>
  <si>
    <t>Distribuerar kemiskt ämne eller beredning för tredje parts räkning (även återförsäljare)</t>
  </si>
  <si>
    <t>Producerar varor genom att använda kemiska ämnen och blandningar</t>
  </si>
  <si>
    <t>Tillverkar kemiskt ämne</t>
  </si>
  <si>
    <t>Tillverkning</t>
  </si>
  <si>
    <t>Tillverkning av datorer och kringutrustning  (SNI C26.2)</t>
  </si>
  <si>
    <t>Tillverkning av elektroniska komponenter och kretskort (SNI C26.1)</t>
  </si>
  <si>
    <t>Tillverkning av hemelektronik  (SNI C26.4)</t>
  </si>
  <si>
    <t>Tillverkning av instrument och apparater för mätning, provning och navigering samt ur/klockor  (SNI C26.5)</t>
  </si>
  <si>
    <t>Tillverkning av kommunikationsutrustning  (SNI C26.3)</t>
  </si>
  <si>
    <t>Tillverkning av optiska instrument, magnetiska och optiska medier och fotoutrustning  (SNI C26.7, C26.8)</t>
  </si>
  <si>
    <t>Tillverkning av strålningsutrustning samt elektromedicinsk och elektroterapeutisk utrustning  (SNI C26.6)</t>
  </si>
  <si>
    <t>Batteri- och ackumulatortillverkning (SNI C27.2)</t>
  </si>
  <si>
    <t>Tillverkning av annan elapparatur (elektrisk utrustning) (SNI C27.9)</t>
  </si>
  <si>
    <t>Tillverkning av belysningsarmatur (SNI C27.4)</t>
  </si>
  <si>
    <t>Tillverkning av elmotorer, generatorer och transformatorer samt apparater för distribution och styrning av el (SNI C27.1)</t>
  </si>
  <si>
    <t>Tillverkning av hushållsmaskiner och hushållsapparater (SNI C27.5)</t>
  </si>
  <si>
    <t>Tillverkning av ledningar och kablar och kabeltillbehör (SNI C27.3)</t>
  </si>
  <si>
    <t>Tillverkning av andra maskiner för allmänt ändamål (SNI C28.2)</t>
  </si>
  <si>
    <t>Tillverkning av andra specialmaskiner (SNI C28.9)</t>
  </si>
  <si>
    <t>Tillverkning av jord- och skogsbruksmaskiner (SNI C28.3)</t>
  </si>
  <si>
    <t>Tillverkning av maskiner för allmänt ändamål (SNI C28.1)</t>
  </si>
  <si>
    <t>Tillverkning av maskiner för metallbearbetning och verktygsmaskiner (SNI C28.4)</t>
  </si>
  <si>
    <t>Svar</t>
  </si>
  <si>
    <t>Sektor inom EU/EEAS</t>
  </si>
  <si>
    <t>Ja</t>
  </si>
  <si>
    <t>Nej</t>
  </si>
  <si>
    <t>Hur identifierade ni er organisation som en NIS2-verksamhetsutövare?</t>
  </si>
  <si>
    <t>Genom lag (cybersäkerhetslagen)</t>
  </si>
  <si>
    <t xml:space="preserve">Genom föreskrifter (om anmälan och identifiering av väsentlig eller viktig verksamhetsutövare) </t>
  </si>
  <si>
    <t>Identifierade</t>
  </si>
  <si>
    <t xml:space="preserve">Omfattas ni av DORA-förordningen? </t>
  </si>
  <si>
    <t xml:space="preserve">EU/EES-länder (alla blandat i bokstavsordning) </t>
  </si>
  <si>
    <t>Belgien</t>
  </si>
  <si>
    <t>Bulgarien</t>
  </si>
  <si>
    <t>Cypern</t>
  </si>
  <si>
    <t>Danmark</t>
  </si>
  <si>
    <t>Estland</t>
  </si>
  <si>
    <t>Finland</t>
  </si>
  <si>
    <t>Frankrike</t>
  </si>
  <si>
    <t>Grekland</t>
  </si>
  <si>
    <t>Irland</t>
  </si>
  <si>
    <t>Island</t>
  </si>
  <si>
    <t>Italien</t>
  </si>
  <si>
    <t>Kroatien</t>
  </si>
  <si>
    <t>Lettland</t>
  </si>
  <si>
    <t>Liechtenstein</t>
  </si>
  <si>
    <t>Litauen</t>
  </si>
  <si>
    <t>Luxemburg</t>
  </si>
  <si>
    <t>Malta</t>
  </si>
  <si>
    <t>Nederländerna</t>
  </si>
  <si>
    <t>Norge</t>
  </si>
  <si>
    <t>Polen</t>
  </si>
  <si>
    <t>Portugal</t>
  </si>
  <si>
    <t>Rumänien</t>
  </si>
  <si>
    <t>Slovakien</t>
  </si>
  <si>
    <t>Slovenien</t>
  </si>
  <si>
    <t>Spanien</t>
  </si>
  <si>
    <t>Sverige</t>
  </si>
  <si>
    <t>Tjeckien</t>
  </si>
  <si>
    <t>Tyskland</t>
  </si>
  <si>
    <t>Ungern</t>
  </si>
  <si>
    <t>Österrike</t>
  </si>
  <si>
    <t>Land</t>
  </si>
  <si>
    <t xml:space="preserve">Vilken kategori tillhör er organisation? </t>
  </si>
  <si>
    <t>Väsentlig</t>
  </si>
  <si>
    <t>Typ av sak</t>
  </si>
  <si>
    <t>Viktig</t>
  </si>
  <si>
    <t>Etiketter och labels</t>
  </si>
  <si>
    <t>Vilka är era tillgångar på internet i form av IP-adresser och domännamn?</t>
  </si>
  <si>
    <t>Statiska IP-adresser (CIDR-notation)</t>
  </si>
  <si>
    <t xml:space="preserve">Domännamn, utan subdomän
</t>
  </si>
  <si>
    <t xml:space="preserve">AS-nummer, endast vid eget autonomt system (frivillig uppgift) </t>
  </si>
  <si>
    <t xml:space="preserve">E-postadress till funktionsbrevlåda </t>
  </si>
  <si>
    <t>Namn</t>
  </si>
  <si>
    <t>Roll (frivillig uppgift)</t>
  </si>
  <si>
    <t>Sekundär e-postadress (frivillig uppgift)</t>
  </si>
  <si>
    <t>Cat_Key</t>
  </si>
  <si>
    <t>Cat_Label</t>
  </si>
  <si>
    <t>Sub_Key</t>
  </si>
  <si>
    <t>Sub_Label</t>
  </si>
  <si>
    <t>SubSub_Key</t>
  </si>
  <si>
    <t>SubSub_Label</t>
  </si>
  <si>
    <t>CAT01</t>
  </si>
  <si>
    <t>CAT02</t>
  </si>
  <si>
    <t>CAT03</t>
  </si>
  <si>
    <t>CAT04</t>
  </si>
  <si>
    <t>CAT05</t>
  </si>
  <si>
    <t>CAT06</t>
  </si>
  <si>
    <t>CAT07</t>
  </si>
  <si>
    <t>CAT08</t>
  </si>
  <si>
    <t>CAT09</t>
  </si>
  <si>
    <t>CAT10</t>
  </si>
  <si>
    <t>CAT11</t>
  </si>
  <si>
    <t>SUB01</t>
  </si>
  <si>
    <t>SUB02</t>
  </si>
  <si>
    <t>SUB03</t>
  </si>
  <si>
    <t>SUB04</t>
  </si>
  <si>
    <t>SUB07</t>
  </si>
  <si>
    <t>SUB08</t>
  </si>
  <si>
    <t>SUB09</t>
  </si>
  <si>
    <t>SUB10</t>
  </si>
  <si>
    <t>CAT12</t>
  </si>
  <si>
    <t>CAT13</t>
  </si>
  <si>
    <t>CAT14</t>
  </si>
  <si>
    <t>CAT15</t>
  </si>
  <si>
    <t>CAT16</t>
  </si>
  <si>
    <t>CAT17</t>
  </si>
  <si>
    <t>CAT18</t>
  </si>
  <si>
    <t>SS01</t>
  </si>
  <si>
    <t>SS02</t>
  </si>
  <si>
    <t>SS03</t>
  </si>
  <si>
    <t>SS04</t>
  </si>
  <si>
    <t>SS05</t>
  </si>
  <si>
    <t>SS06</t>
  </si>
  <si>
    <t>SS07</t>
  </si>
  <si>
    <t>SS08</t>
  </si>
  <si>
    <t>SS09</t>
  </si>
  <si>
    <t>SS10</t>
  </si>
  <si>
    <t>SS11</t>
  </si>
  <si>
    <t>SS12</t>
  </si>
  <si>
    <t>SS13</t>
  </si>
  <si>
    <t>SS14</t>
  </si>
  <si>
    <t>SS15</t>
  </si>
  <si>
    <t>SS16</t>
  </si>
  <si>
    <t>SS17</t>
  </si>
  <si>
    <t>SS18</t>
  </si>
  <si>
    <t>SS19</t>
  </si>
  <si>
    <t>SS20</t>
  </si>
  <si>
    <t>SS21</t>
  </si>
  <si>
    <t>SS22</t>
  </si>
  <si>
    <t>SS23</t>
  </si>
  <si>
    <t>SS24</t>
  </si>
  <si>
    <t>SS25</t>
  </si>
  <si>
    <t>SS26</t>
  </si>
  <si>
    <t>SS27</t>
  </si>
  <si>
    <t>SS28</t>
  </si>
  <si>
    <t>SS29</t>
  </si>
  <si>
    <t>SS30</t>
  </si>
  <si>
    <t>SS31</t>
  </si>
  <si>
    <t>SS32</t>
  </si>
  <si>
    <t>SS33</t>
  </si>
  <si>
    <t>SS34</t>
  </si>
  <si>
    <t>SUB11</t>
  </si>
  <si>
    <t>SUB12</t>
  </si>
  <si>
    <t>SS35</t>
  </si>
  <si>
    <t>SS36</t>
  </si>
  <si>
    <t>SS37</t>
  </si>
  <si>
    <t>Cat_Key (helper)</t>
  </si>
  <si>
    <t>Sub_Key(Helper)</t>
  </si>
  <si>
    <t>Cat_Key_From_Sub (helper)</t>
  </si>
  <si>
    <t>Sub_Key_from_SubSub (helper)</t>
  </si>
  <si>
    <t>Cat_Label (map)</t>
  </si>
  <si>
    <t>Sub_Label (map)</t>
  </si>
  <si>
    <t>Sub_Key (map)</t>
  </si>
  <si>
    <t>Cat_Key (map)</t>
  </si>
  <si>
    <t>SubSub_Label (map)</t>
  </si>
  <si>
    <t>SUB13</t>
  </si>
  <si>
    <t>SUB14</t>
  </si>
  <si>
    <t>SS38</t>
  </si>
  <si>
    <t>SS39</t>
  </si>
  <si>
    <t>SS40</t>
  </si>
  <si>
    <t>SS41</t>
  </si>
  <si>
    <t>SUB15</t>
  </si>
  <si>
    <t>SS42</t>
  </si>
  <si>
    <t>SUB16</t>
  </si>
  <si>
    <t>SS43</t>
  </si>
  <si>
    <t>SS44</t>
  </si>
  <si>
    <t>SUB17</t>
  </si>
  <si>
    <t>SUB18</t>
  </si>
  <si>
    <t>SS45</t>
  </si>
  <si>
    <t>SS46</t>
  </si>
  <si>
    <t>SUB20</t>
  </si>
  <si>
    <t>SS47</t>
  </si>
  <si>
    <t>SS48</t>
  </si>
  <si>
    <t>SS49</t>
  </si>
  <si>
    <t>SS50</t>
  </si>
  <si>
    <t>SS51</t>
  </si>
  <si>
    <t>SS52</t>
  </si>
  <si>
    <t>SS53</t>
  </si>
  <si>
    <t>SUB21</t>
  </si>
  <si>
    <t>SUB22</t>
  </si>
  <si>
    <t>SS54</t>
  </si>
  <si>
    <t>SS55</t>
  </si>
  <si>
    <t>SS56</t>
  </si>
  <si>
    <t>SUB23</t>
  </si>
  <si>
    <t>SS57</t>
  </si>
  <si>
    <t>SS58</t>
  </si>
  <si>
    <t>SS59</t>
  </si>
  <si>
    <t>SS60</t>
  </si>
  <si>
    <t>SS61</t>
  </si>
  <si>
    <t>SS62</t>
  </si>
  <si>
    <t>SS63</t>
  </si>
  <si>
    <t>SUB24</t>
  </si>
  <si>
    <t>SS64</t>
  </si>
  <si>
    <t>SS65</t>
  </si>
  <si>
    <t>SUB25</t>
  </si>
  <si>
    <t>SS67</t>
  </si>
  <si>
    <t>SS68</t>
  </si>
  <si>
    <t>SUB26</t>
  </si>
  <si>
    <t>SS69</t>
  </si>
  <si>
    <t>SUB27</t>
  </si>
  <si>
    <t>SS70</t>
  </si>
  <si>
    <t>SS71</t>
  </si>
  <si>
    <t>SS72</t>
  </si>
  <si>
    <t>SS73</t>
  </si>
  <si>
    <t>SUB28</t>
  </si>
  <si>
    <t>SUB29</t>
  </si>
  <si>
    <t>SUB30</t>
  </si>
  <si>
    <t>SS74</t>
  </si>
  <si>
    <t>SS75</t>
  </si>
  <si>
    <t>SS76</t>
  </si>
  <si>
    <t>SS77</t>
  </si>
  <si>
    <t>SS78</t>
  </si>
  <si>
    <t>SS79</t>
  </si>
  <si>
    <t>SS80</t>
  </si>
  <si>
    <t>SS81</t>
  </si>
  <si>
    <t>SS82</t>
  </si>
  <si>
    <t>SS83</t>
  </si>
  <si>
    <t>SS84</t>
  </si>
  <si>
    <t>SS85</t>
  </si>
  <si>
    <t>SS86</t>
  </si>
  <si>
    <t>SS87</t>
  </si>
  <si>
    <t>SS88</t>
  </si>
  <si>
    <t>SS89</t>
  </si>
  <si>
    <t>SS90</t>
  </si>
  <si>
    <t>sub_id</t>
  </si>
  <si>
    <t>id</t>
  </si>
  <si>
    <t>Sektor (NIS2)</t>
  </si>
  <si>
    <t>Verksamhetstyp</t>
  </si>
  <si>
    <t>Företag</t>
  </si>
  <si>
    <t>Sektor 1</t>
  </si>
  <si>
    <t>Sektor 2</t>
  </si>
  <si>
    <t>Sektor 3</t>
  </si>
  <si>
    <t>Sektor 4</t>
  </si>
  <si>
    <t>Sektor 5</t>
  </si>
  <si>
    <t>Verksamhet 1</t>
  </si>
  <si>
    <t>Samhällsfunktion 1</t>
  </si>
  <si>
    <t>Samhällsfunktion 2</t>
  </si>
  <si>
    <t>Verksamhet 3</t>
  </si>
  <si>
    <t>Verksamhet 2</t>
  </si>
  <si>
    <t>Samhällsfunktion 3</t>
  </si>
  <si>
    <t>Samhällsfunktion 4</t>
  </si>
  <si>
    <t>Verksamhet 4</t>
  </si>
  <si>
    <t>Samhällsfunktion 5</t>
  </si>
  <si>
    <t>Verksamhet 5</t>
  </si>
  <si>
    <t>Typ av anmälan</t>
  </si>
  <si>
    <t>Ny anmälan</t>
  </si>
  <si>
    <t>Uppdatera tidigare information</t>
  </si>
  <si>
    <t>Version</t>
  </si>
  <si>
    <t>QA</t>
  </si>
  <si>
    <t>Sektor 6</t>
  </si>
  <si>
    <t>Sektor 7</t>
  </si>
  <si>
    <t>Sektor 8</t>
  </si>
  <si>
    <t>Sektor 9</t>
  </si>
  <si>
    <t>Sektor 10</t>
  </si>
  <si>
    <t>Upprättad</t>
  </si>
  <si>
    <t>1.0</t>
  </si>
  <si>
    <t>Samhällsfunktion 6</t>
  </si>
  <si>
    <t>Verksamhet 6</t>
  </si>
  <si>
    <t>Samhällsfunktion 7</t>
  </si>
  <si>
    <t>Verksamhet 7</t>
  </si>
  <si>
    <t>Samhällsfunktion 8</t>
  </si>
  <si>
    <t>Verksamhet 8</t>
  </si>
  <si>
    <t>Samhällsfunktion 9</t>
  </si>
  <si>
    <t>Verksamhet 9</t>
  </si>
  <si>
    <t>Samhällsfunktion 10</t>
  </si>
  <si>
    <t>Verksamhet 10</t>
  </si>
  <si>
    <t>data_field</t>
  </si>
  <si>
    <t>data_output</t>
  </si>
  <si>
    <t>Sektor_Index</t>
  </si>
  <si>
    <t>Kontaktuppgifter till inrapportören</t>
  </si>
  <si>
    <t>Välj ur listan</t>
  </si>
  <si>
    <t>Anmälan för verksamhetsutövare som omfattas av cybersäkerhetslagen (NIS2)</t>
  </si>
  <si>
    <t>Omfattas ni av DORA-förordningen? (Klicka på den gula rutan och välj ur listan)</t>
  </si>
  <si>
    <t>Är ni en väsentlig eller viktig verksamhetsutövare? (Klicka på den gula rutan och välj ur listan)</t>
  </si>
  <si>
    <t>Lämna uppgifter om hur ni identifierar er på internet (Klicka på den gula rutan och välj ur listan)</t>
  </si>
  <si>
    <t>E-postadress</t>
  </si>
  <si>
    <t xml:space="preserve">Postadress </t>
  </si>
  <si>
    <t xml:space="preserve">Hjälptext </t>
  </si>
  <si>
    <r>
      <rPr>
        <b/>
        <sz val="11"/>
        <color theme="1"/>
        <rFont val="Calibri"/>
        <family val="2"/>
        <scheme val="minor"/>
      </rPr>
      <t>Alla fält är obligatoriska</t>
    </r>
    <r>
      <rPr>
        <sz val="11"/>
        <color theme="1"/>
        <rFont val="Calibri"/>
        <family val="2"/>
        <scheme val="minor"/>
      </rPr>
      <t xml:space="preserve"> (om inte annat anges). För att välja alternativ i formuläret klicka på pilen till höger om rutorna. </t>
    </r>
  </si>
  <si>
    <t>Inom vilken/vilka sektorer är er organisation verksam? Välj minst en rad och klicka på pilen till höger för att välja rätt kategori</t>
  </si>
  <si>
    <t>Hur identifierade ni er organisation som en verksamhetsutövare? (Klicka på den gula rutan och välj ur listan)</t>
  </si>
  <si>
    <t>namn_field</t>
  </si>
  <si>
    <t>check_field</t>
  </si>
  <si>
    <t>E-postadress i händelse av att inrapportören är otillgänglig (frivillig uppgift)</t>
  </si>
  <si>
    <t xml:space="preserve">Behandling av personuppgifter </t>
  </si>
  <si>
    <t>Hur vill ni lämna uppgifter om era IP-adresser och domännamn?</t>
  </si>
  <si>
    <t>Vi är redan anslutna till ANTS</t>
  </si>
  <si>
    <t>Vi lämnar uppgifter här och vill ansluta oss till ANTS</t>
  </si>
  <si>
    <t>Vi lämnar uppgifter här och vill inte ansluta oss till ANTS</t>
  </si>
  <si>
    <t>Observera! Filens namn får vara max 40 tecken långt och inte innehålla å,ä,ö eller några specialtecken.</t>
  </si>
  <si>
    <t>Finansiering, sparande och finansiell riskhantering</t>
  </si>
  <si>
    <t>Kemisk industri</t>
  </si>
  <si>
    <t>Operatör av raffinaderier och bearbetningsanläggningar</t>
  </si>
  <si>
    <t>1.1</t>
  </si>
  <si>
    <t>Genom lag och föreskrifter</t>
  </si>
  <si>
    <t>Elektronisk kommunikation för rymd</t>
  </si>
  <si>
    <r>
      <t>Tillbaka till Anmälan</t>
    </r>
    <r>
      <rPr>
        <b/>
        <sz val="11"/>
        <color rgb="FF0B233E"/>
        <rFont val="Calibri"/>
        <family val="2"/>
        <scheme val="minor"/>
      </rPr>
      <t xml:space="preserve"> ↩</t>
    </r>
  </si>
  <si>
    <t xml:space="preserve">Tillhandahållare av allmänt tillgängliga elektroniska kommunikationstjänster </t>
  </si>
  <si>
    <t>Tillhandahållare av allmänna elektroniska kommunikationsnät</t>
  </si>
  <si>
    <t>Tillhandahållare av betrodda tjänster</t>
  </si>
  <si>
    <t>Leverantörer av nätverk för leverans av innehåll (Content Delivery Networks, ”CDN”)</t>
  </si>
  <si>
    <t>Leverantörer av datacentraltjänster</t>
  </si>
  <si>
    <t xml:space="preserve">Leverantörer av DNS-tjänster </t>
  </si>
  <si>
    <t xml:space="preserve">Leverantörer av internetknutpunkter (IXP) </t>
  </si>
  <si>
    <t xml:space="preserve">Leverantörer av molntjänster </t>
  </si>
  <si>
    <t>Registreringsenheter för toppdomän</t>
  </si>
  <si>
    <t xml:space="preserve">Leverantörer av utlokaliserade driftstjänster </t>
  </si>
  <si>
    <t>Leverantör av utlokaliserade säkerhetstjänster</t>
  </si>
  <si>
    <t>Leverantörer av plattformar för sociala nätverkstjänster</t>
  </si>
  <si>
    <t>Leverantörer av marknadsplatser online</t>
  </si>
  <si>
    <t>Leverantörer av sökmotorer</t>
  </si>
  <si>
    <t>Statlig myndighet</t>
  </si>
  <si>
    <r>
      <t xml:space="preserve">Automatiska notifieringar om tekniska sårbarheter (ANTS) är kostnadsfritt och tillgängligt för alla svenska verksamheter, läs mer om ANTS hos CERT-SE.
</t>
    </r>
    <r>
      <rPr>
        <b/>
        <sz val="9"/>
        <rFont val="Calibri"/>
        <family val="2"/>
        <scheme val="minor"/>
      </rPr>
      <t xml:space="preserve">Organisationer anslutna till ANTS behöver inte uppdatera förändringar inom 14 dagar, vilket annars är kravet.  </t>
    </r>
    <r>
      <rPr>
        <sz val="9"/>
        <rFont val="Calibri"/>
        <family val="2"/>
        <scheme val="minor"/>
      </rPr>
      <t xml:space="preserve">                                                                                 
Uppgifter kan lämnas på två sätt: 
1) Genom att vara ansluten till ANTS.
2) Lämna uppgifter i formuläret. I formuläret kan du även uppge om du vill ansluta dig till ANTS. Om din organisation anger att ni vill ansluta er till ANTS, ombesörjer vi det och fortsätta uppdateringar av uppgifter sker inom ramen för ANTS.                                                                                                                                                                                                Om er organisation väljer att inte ansluta er till ANTS skickas uppgifterna till CERT-SE, men det räknas inte som en registrering i ANTS och vid förändring av uppgifterna ska uppdatering ske inom 14 dagar.Uppdateringar hanteras genom att göra en ny anmälan i E-tjänstportalen. 
*CSIRT står för Computer Security Incident Response Team
*CERT-SE står för Computer Emergency Response Team – Sweden.         
</t>
    </r>
  </si>
  <si>
    <t xml:space="preserve">Operatörer av intelligenta transportsystem (ITS) </t>
  </si>
  <si>
    <t>Vägmyndigheter</t>
  </si>
  <si>
    <t>Flygplatens ledningsenheter</t>
  </si>
  <si>
    <t>Enheter som driver närliggande anläggningar inom flygplatser</t>
  </si>
  <si>
    <t>Operatörer av sjötrafiktjänst (VTS)</t>
  </si>
  <si>
    <t>Tillverkning av motorfordon, släpfordon och påhängsvagnar (SNI C29)</t>
  </si>
  <si>
    <t>Tillverkning av andra transportmedel (SNI C30)</t>
  </si>
  <si>
    <t>Check_Label</t>
  </si>
  <si>
    <t>Check_SubCode</t>
  </si>
  <si>
    <t>Organisationsnamn (etableringsställe)</t>
  </si>
  <si>
    <t>Erbjuder er organisation digitala tjänster inom EU/EES?</t>
  </si>
  <si>
    <t>Har er organisation något juridiskt etableringsställe utanför Sverige inom EU/EES?</t>
  </si>
  <si>
    <r>
      <rPr>
        <b/>
        <sz val="9"/>
        <color theme="1"/>
        <rFont val="Calibri"/>
        <family val="2"/>
        <scheme val="minor"/>
      </rPr>
      <t xml:space="preserve">Väsentlig respektive viktig </t>
    </r>
    <r>
      <rPr>
        <sz val="9"/>
        <color theme="1"/>
        <rFont val="Calibri"/>
        <family val="2"/>
        <scheme val="minor"/>
      </rPr>
      <t xml:space="preserve">
Det finns två kategorier av verksamhetsutövare – väsentliga respektive viktiga. Tillhör ni båda kategorier ange endast väsentlig.
</t>
    </r>
  </si>
  <si>
    <r>
      <rPr>
        <b/>
        <sz val="9"/>
        <color theme="1"/>
        <rFont val="Calibri"/>
        <family val="2"/>
        <scheme val="minor"/>
      </rPr>
      <t>DORA – Digital Operational Resilience Act</t>
    </r>
    <r>
      <rPr>
        <sz val="9"/>
        <color theme="1"/>
        <rFont val="Calibri"/>
        <family val="2"/>
        <scheme val="minor"/>
      </rPr>
      <t xml:space="preserve">
Förordning (EU) 2022/2554 om digital operativ motståndskraft är en EU-förordning för finansiella företag. Verksamheter inom sektorerna finansmarknadsinfrastruktur och bankverksamhet faller under DORA-förordningens tillämpningsområde.</t>
    </r>
  </si>
  <si>
    <r>
      <rPr>
        <sz val="9"/>
        <rFont val="Calibri"/>
        <family val="2"/>
        <scheme val="minor"/>
      </rPr>
      <t>I varje medlemsstat kan det finnas verksamhetsutövare som av olika skäl är viktiga för samhällets funktion men inte omfattas enligt huvudregeln för att de inte uppfyller storlekskravet. NIS2-direktivet ger medlemsstaterna möjlighet att utvidga regleringen så att även sådana verksamhetsutövare omfattas av lagkraven. Vilka som ska omfattas av dessa regler går att läsa i myndigheten för civilt försvars föreskrifter om anmälan och identifiering av väsentliga och viktiga verksamhetsutövare (MCFFS 2026:1).</t>
    </r>
    <r>
      <rPr>
        <sz val="9"/>
        <color rgb="FFFF0000"/>
        <rFont val="Calibri"/>
        <family val="2"/>
        <scheme val="minor"/>
      </rPr>
      <t xml:space="preserve"> </t>
    </r>
  </si>
  <si>
    <r>
      <rPr>
        <b/>
        <sz val="9"/>
        <color theme="1"/>
        <rFont val="Calibri"/>
        <family val="2"/>
        <scheme val="minor"/>
      </rPr>
      <t xml:space="preserve">Sektorsverksamhet
</t>
    </r>
    <r>
      <rPr>
        <sz val="9"/>
        <color theme="1"/>
        <rFont val="Calibri"/>
        <family val="2"/>
        <scheme val="minor"/>
      </rPr>
      <t xml:space="preserve">Sektorsverksamhet utgörs av verksamhet som anges i bilaga 1 eller 2 till NIS2-direktivet.
Med sektorsverksamhet i offentlig förvaltning avses sådan verksamhet som en kommun, region eller statlig myndighet är skyldig att utföra enligt författning. 
För guidning i att hitta sektor, viktig samhällsfunktion eller typ av verksamhetsutövare hänvisar vi till Myndigheten för civilt försvars hemsida, samt vägledningen för anmälan och identifering av samhällsviktiga verksamheter som omfattas av cybersäkerhetslagen.
</t>
    </r>
    <r>
      <rPr>
        <b/>
        <sz val="9"/>
        <color theme="1"/>
        <rFont val="Calibri"/>
        <family val="2"/>
        <scheme val="minor"/>
      </rPr>
      <t>Observera!</t>
    </r>
    <r>
      <rPr>
        <sz val="9"/>
        <color theme="1"/>
        <rFont val="Calibri"/>
        <family val="2"/>
        <scheme val="minor"/>
      </rPr>
      <t xml:space="preserve"> Det går bara att fylla i en sektor, en viktig samhällsfunktion och en typ av verksamhet per rad. Använd flera rader vid behov.</t>
    </r>
  </si>
  <si>
    <t>Hjälptext</t>
  </si>
  <si>
    <t>+Ange digitala tjänster eller juridisk etablering inom EU/EES</t>
  </si>
  <si>
    <t xml:space="preserve">Denna fråga ska enbart besvaras av en verksamhetsutövare som är leverantör av DNS-tjänster, registreringsenhet för toppdomäner, tillhandahåller domännamnsregistreringstjänster, leverantör av molntjänster, leverantör av datacentraltjänster, leverantör av nätverk för leverans av innehåll, leverantör av hanterade tjänster, leverantör av hanterade säkerhetstjänster eller leverantör av marknadsplatser online, sökmotorer eller plattformar för sociala nätverkstjänster.
Verksamhetsutövaren ska lämna information om den erbjuder sina tjänster (ovan nämnd sektorsverksamhet) i andra EU/EES-medlemsstater. Med att erbjuda tjänster menas att aktivt rikta sig till marknaden inom en annan medlemsstat inom EU/EES. 
Verksamhetsutövaren ska i förekommande fall även lämna adressuppgifter till sina andra juridiska etableringställen i dessa medlemsstater. Ett juridiskt etableringsställe innebär att verksamhet bedrivs genom en stabil struktur. Den rättsliga formen spelar mindre roll, exempelvis handla om en filial eller ett dotterföretag.                                                                                                                                                                    </t>
  </si>
  <si>
    <t>Denna tabell ska enbart fyllas i av verksamhetsutövare som är leverantörer av DNS-tjänster, registreringsenhet för toppdomäner, tillhandahåller domännamnsregistreringstjänster, leverantör av molntjänster, leverantör av datacentraltjänster, leverantör av nätverk för leverans av innehåll, leverantör av hanterade tjänster, leverantör av hanterade säkerhetstjänster eller leverantör av marknadsplatser online, sökmotorer eller plattformar för sociala nätverkstjänster. 
1) Ange i vilka EU/EES-medlemsstater ni erbjuder digitala tjänster (ovan nämnd sektorsverksamhet). Med att erbjuda tjänster avses att aktivt rikta sig till marknaden inom en annan medlemsstat inom EU/EES.
2) Ange i vilka EU/EES-medlemsstater ni har juridiska etableringställen och adressuppgifter till dessa. Ett juridiskt etableringsställe innebär att verksamhet bedrivs genom en stabil struktur. Den rättsliga formen spelar mindre roll, exempelvis handla om en filial eller ett dotterföretag.</t>
  </si>
  <si>
    <t>Erbjuder digital tjänst?</t>
  </si>
  <si>
    <t>Juridisk etablering?</t>
  </si>
  <si>
    <t xml:space="preserve">Ange i vilka EU/EES-medlemsstater ni erbjuder digitala tjänster eller har juridisk etablering
</t>
  </si>
  <si>
    <t>Om ni har svarat ja på någon av ovanstående frågor, klicka nedan för att ange nödvändig tilläggsinformation.</t>
  </si>
  <si>
    <t>1.2</t>
  </si>
  <si>
    <t>Järnvägsföretag inkl. tjänsteleverantör</t>
  </si>
  <si>
    <t>Infrastrukturförvaltare</t>
  </si>
  <si>
    <t>Ledningsenheter för hamnar inkl. hamnanläggningar</t>
  </si>
  <si>
    <t>Utländsk organisation utan företrädare i Sverige</t>
  </si>
  <si>
    <t>1.3</t>
  </si>
  <si>
    <t>Elföretag som bedriver leverans</t>
  </si>
  <si>
    <t>Systemansvariga för distributionssystem</t>
  </si>
  <si>
    <t>Systemansvariga för överföringssystem</t>
  </si>
  <si>
    <t>Energigas</t>
  </si>
  <si>
    <t>Gashandelsföretag</t>
  </si>
  <si>
    <t>Systemansvarig för distributionssystemet (DSO)</t>
  </si>
  <si>
    <t>Systemansvarig för överföringssystem (TSO)</t>
  </si>
  <si>
    <t>Systemansvarig för lagringssystem</t>
  </si>
  <si>
    <t>Systemansvarig för LNG anläggning</t>
  </si>
  <si>
    <t>Vätgasföretag</t>
  </si>
  <si>
    <t>Livsmedelsdistribution och livsmedelstillverkning</t>
  </si>
  <si>
    <t>Livsmedelsföretag</t>
  </si>
  <si>
    <t>Operatörer av markbaserad rymdinfrastruktur</t>
  </si>
  <si>
    <t>Digital infrastruktur (IKT)</t>
  </si>
  <si>
    <t>Digital infrastruktur (Digital Leverantör)</t>
  </si>
  <si>
    <t>SUB31</t>
  </si>
  <si>
    <t>Försörjning av sjukvårdsprodukter (Tillverkning)</t>
  </si>
  <si>
    <t>Tillverkning av medicintekniska produkter för sjukvård</t>
  </si>
  <si>
    <t>Tillverkning av medicintekniska produkter inkl. för in vitro-diagnostik</t>
  </si>
  <si>
    <t>1.4</t>
  </si>
  <si>
    <t>Uppdaterat sektorer. Hyperlänkar som figur ovanpå löptext</t>
  </si>
  <si>
    <t>Uppdaterat kategorier, sektorer</t>
  </si>
  <si>
    <t>Tilläggsinformation</t>
  </si>
  <si>
    <t>Datavalidering, sektorer</t>
  </si>
  <si>
    <t xml:space="preserve">Är ni en gränsöverskridande verksamhetsutövare inom digitala sektorer och är verksam i andra EU/EES länder?
(Klicka på de gula rutorna och välj ur listan)
</t>
  </si>
  <si>
    <r>
      <rPr>
        <b/>
        <sz val="9"/>
        <color theme="1"/>
        <rFont val="Calibri"/>
        <family val="2"/>
        <scheme val="minor"/>
      </rPr>
      <t xml:space="preserve">Organisation: </t>
    </r>
    <r>
      <rPr>
        <sz val="9"/>
        <color theme="1"/>
        <rFont val="Calibri"/>
        <family val="2"/>
        <scheme val="minor"/>
      </rPr>
      <t xml:space="preserve">Varje juridisk person som är en verksamhetsutövare som omfattas av cybersäkerhetslagen ska anmäla sig.                                                                                                                                                                                                                                                                                                                                                                                                                                                                                                                                                                                             
</t>
    </r>
    <r>
      <rPr>
        <b/>
        <sz val="9"/>
        <color theme="1"/>
        <rFont val="Calibri"/>
        <family val="2"/>
        <scheme val="minor"/>
      </rPr>
      <t>Företrädare i Sverige:</t>
    </r>
    <r>
      <rPr>
        <sz val="9"/>
        <color theme="1"/>
        <rFont val="Calibri"/>
        <family val="2"/>
        <scheme val="minor"/>
      </rPr>
      <t xml:space="preserve"> Verksamhetsutövare som erbjuder vissa tjänster i Sverige, men saknar etablering inom EES, ska utse en företrädare med etablering i Sverige eller i något annat land inom EES där tjänsterna erbjuds.  
Företrädare för verksamhetsutövare ska ange både sitt eget organisationsnamn och den organisation man företräder i rutan Organisationsnamn i Sverige, exempelvis Verksamhetsutövaren genom Företrädare.                                                                                            
</t>
    </r>
    <r>
      <rPr>
        <b/>
        <sz val="9"/>
        <color theme="1"/>
        <rFont val="Calibri"/>
        <family val="2"/>
        <scheme val="minor"/>
      </rPr>
      <t>Utländskt organisationsnummer:</t>
    </r>
    <r>
      <rPr>
        <sz val="9"/>
        <color theme="1"/>
        <rFont val="Calibri"/>
        <family val="2"/>
        <scheme val="minor"/>
      </rPr>
      <t xml:space="preserve"> Ska endast anges av de som inte har ett svenskt organisationsnummer
</t>
    </r>
    <r>
      <rPr>
        <b/>
        <sz val="9"/>
        <color theme="1"/>
        <rFont val="Calibri"/>
        <family val="2"/>
        <scheme val="minor"/>
      </rPr>
      <t>Uppdateringar:</t>
    </r>
    <r>
      <rPr>
        <sz val="9"/>
        <color theme="1"/>
        <rFont val="Calibri"/>
        <family val="2"/>
        <scheme val="minor"/>
      </rPr>
      <t xml:space="preserve"> Ska genomföras inom 14 dagar och hanteras genom att göra en ny anmälan och välj  "Uppdatera tidigare information" i rutan "Typ av anmälan".</t>
    </r>
  </si>
  <si>
    <t>Forskningsorganistion</t>
  </si>
  <si>
    <t>Enskild utbildningssamordnare</t>
  </si>
  <si>
    <t xml:space="preserve">Behöver du hjälp? Läs först hjälptexterna eller kontakta oss på e-post nis2anmalan@ncsc.se </t>
  </si>
  <si>
    <r>
      <rPr>
        <sz val="9"/>
        <color theme="1"/>
        <rFont val="Calibri"/>
        <family val="2"/>
        <scheme val="minor"/>
      </rPr>
      <t xml:space="preserve">Vi efterfrågar inrapportörens kontaktuppgifter. Vid felaktigheter eller frågor behöver NCSC eller aktuell tillsynsmyndighet kunna kontakta individen. </t>
    </r>
    <r>
      <rPr>
        <sz val="9"/>
        <color theme="1"/>
        <rFont val="Garamond"/>
        <family val="1"/>
      </rPr>
      <t xml:space="preserve">
</t>
    </r>
  </si>
  <si>
    <t xml:space="preserve">Den rättsliga grunden för insamlingen av uppgifter är rättslig förpliktelse. Enligt 23 § Cybersäkerhetsförordningen ska NCSC vara gemensam kontaktpunkt enligt artikel 8.3 i NIS 2-direktivet, i den ursprungliga lydelsen. Enligt 5 § Cybersäkerhetslagen (CSL) är det till den gemensamma kontaktpunkten som verksamhetsutövarna ska anmäla sig till, för att uppfylla sin anmälningsskyldighet enligt CSL. 
Den gemensamma kontaktpunkten ska enligt 28 - 30 §§ Cybersäkerhetsförordningen dela information med EU-kommissionen respektive ENISA.
Den gemensamma kontaktpunkten ska säkerställa ett sektorsövergripande samarbete med tillsynsmyndigheterna enligt 24 § CSF. Information om vilka som anmält sig är sådan information som tillsynsmyndigheterna behöver för att kunna utföra sina tillsynsuppgifter.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</si>
</sst>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
  </numFmts>
  <fonts count="37">
    <font>
      <sz val="11"/>
      <color theme="1"/>
      <name val="Calibri"/>
      <family val="2"/>
      <scheme val="minor"/>
    </font>
    <font>
      <sz val="11"/>
      <color rgb="FF006100"/>
      <name val="Calibri"/>
      <family val="2"/>
      <scheme val="minor"/>
    </font>
    <font>
      <sz val="11"/>
      <color rgb="FF9C5700"/>
      <name val="Calibri"/>
      <family val="2"/>
      <scheme val="minor"/>
    </font>
    <font>
      <b/>
      <sz val="11"/>
      <color theme="1"/>
      <name val="Calibri"/>
      <family val="2"/>
      <scheme val="minor"/>
    </font>
    <font>
      <sz val="11"/>
      <color theme="1"/>
      <name val="Garamond"/>
      <family val="1"/>
    </font>
    <font>
      <b/>
      <sz val="11"/>
      <color theme="1"/>
      <name val="Garamond"/>
      <family val="1"/>
    </font>
    <font>
      <b/>
      <sz val="11"/>
      <color theme="0"/>
      <name val="Garamond"/>
      <family val="1"/>
    </font>
    <font>
      <b/>
      <sz val="11"/>
      <name val="Garamond"/>
      <family val="1"/>
    </font>
    <font>
      <sz val="8"/>
      <name val="Calibri"/>
      <family val="2"/>
      <scheme val="minor"/>
    </font>
    <font>
      <sz val="11"/>
      <color theme="0"/>
      <name val="Garamond"/>
      <family val="1"/>
    </font>
    <font>
      <b/>
      <i/>
      <sz val="11"/>
      <color rgb="FFFF0000"/>
      <name val="Garamond"/>
      <family val="1"/>
    </font>
    <font>
      <b/>
      <sz val="11"/>
      <name val="Calibri"/>
      <family val="2"/>
      <scheme val="minor"/>
    </font>
    <font>
      <b/>
      <sz val="11"/>
      <color rgb="FFFF0000"/>
      <name val="Garamond"/>
      <family val="1"/>
    </font>
    <font>
      <b/>
      <sz val="11"/>
      <color theme="0"/>
      <name val="Calibri"/>
      <family val="2"/>
      <scheme val="minor"/>
    </font>
    <font>
      <i/>
      <sz val="8"/>
      <name val="Calibri"/>
      <family val="2"/>
      <scheme val="minor"/>
    </font>
    <font>
      <sz val="8"/>
      <name val="Garamond"/>
      <family val="1"/>
    </font>
    <font>
      <b/>
      <sz val="8"/>
      <name val="Calibri"/>
      <family val="2"/>
      <scheme val="minor"/>
    </font>
    <font>
      <b/>
      <sz val="11"/>
      <color theme="0"/>
      <name val="Calibri Light"/>
      <family val="2"/>
      <scheme val="major"/>
    </font>
    <font>
      <i/>
      <sz val="8"/>
      <color theme="1"/>
      <name val="Calibri"/>
      <family val="2"/>
      <scheme val="minor"/>
    </font>
    <font>
      <sz val="11"/>
      <color theme="0"/>
      <name val="Calibri Light"/>
      <family val="2"/>
      <scheme val="major"/>
    </font>
    <font>
      <b/>
      <sz val="18"/>
      <color theme="0"/>
      <name val="Calibri Light"/>
      <family val="2"/>
      <scheme val="major"/>
    </font>
    <font>
      <sz val="11"/>
      <color theme="1"/>
      <name val="Calibri Light"/>
      <family val="2"/>
      <scheme val="major"/>
    </font>
    <font>
      <sz val="11"/>
      <name val="Calibri"/>
      <family val="2"/>
      <scheme val="minor"/>
    </font>
    <font>
      <sz val="9"/>
      <color rgb="FFFF0000"/>
      <name val="Calibri"/>
      <family val="2"/>
      <scheme val="minor"/>
    </font>
    <font>
      <sz val="9"/>
      <name val="Calibri"/>
      <family val="2"/>
      <scheme val="minor"/>
    </font>
    <font>
      <b/>
      <sz val="9"/>
      <name val="Calibri"/>
      <family val="2"/>
      <scheme val="minor"/>
    </font>
    <font>
      <u/>
      <sz val="11"/>
      <color theme="10"/>
      <name val="Calibri"/>
      <family val="2"/>
      <scheme val="minor"/>
    </font>
    <font>
      <b/>
      <sz val="11"/>
      <color rgb="FF0B233E"/>
      <name val="Calibri"/>
      <family val="2"/>
      <scheme val="minor"/>
    </font>
    <font>
      <b/>
      <u/>
      <sz val="11"/>
      <color rgb="FF0B233E"/>
      <name val="Calibri"/>
      <family val="2"/>
      <scheme val="minor"/>
    </font>
    <font>
      <sz val="11"/>
      <name val="Calibri Light"/>
      <family val="2"/>
      <scheme val="major"/>
    </font>
    <font>
      <sz val="9"/>
      <color theme="1"/>
      <name val="Calibri"/>
      <family val="2"/>
      <scheme val="minor"/>
    </font>
    <font>
      <sz val="12"/>
      <color theme="0"/>
      <name val="Calibri Light"/>
      <family val="2"/>
      <scheme val="major"/>
    </font>
    <font>
      <sz val="9"/>
      <color theme="1"/>
      <name val="Garamond"/>
      <family val="2"/>
    </font>
    <font>
      <sz val="9"/>
      <color theme="1"/>
      <name val="Garamond"/>
      <family val="1"/>
    </font>
    <font>
      <b/>
      <sz val="9"/>
      <color theme="1"/>
      <name val="Calibri"/>
      <family val="2"/>
      <scheme val="minor"/>
    </font>
    <font>
      <i/>
      <sz val="10"/>
      <color theme="1"/>
      <name val="Calbri"/>
    </font>
    <font>
      <sz val="10"/>
      <color theme="1"/>
      <name val="Calbri"/>
    </font>
  </fonts>
  <fills count="11">
    <fill>
      <patternFill patternType="none"/>
    </fill>
    <fill>
      <patternFill patternType="gray125"/>
    </fill>
    <fill>
      <patternFill patternType="solid">
        <fgColor rgb="FFC6EFCE"/>
      </patternFill>
    </fill>
    <fill>
      <patternFill patternType="solid">
        <fgColor rgb="FFFFEB9C"/>
      </patternFill>
    </fill>
    <fill>
      <patternFill patternType="solid">
        <fgColor theme="0" tint="-0.14999847407452621"/>
        <bgColor indexed="64"/>
      </patternFill>
    </fill>
    <fill>
      <patternFill patternType="solid">
        <fgColor theme="6" tint="0.79998168889431442"/>
        <bgColor indexed="64"/>
      </patternFill>
    </fill>
    <fill>
      <patternFill patternType="solid">
        <fgColor rgb="FF0B233E"/>
        <bgColor indexed="64"/>
      </patternFill>
    </fill>
    <fill>
      <patternFill patternType="solid">
        <fgColor rgb="FFF6EFE9"/>
        <bgColor indexed="64"/>
      </patternFill>
    </fill>
    <fill>
      <patternFill patternType="solid">
        <fgColor rgb="FFFFFFFF"/>
        <bgColor indexed="64"/>
      </patternFill>
    </fill>
    <fill>
      <patternFill patternType="solid">
        <fgColor theme="7" tint="0.7999816888943144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26" fillId="0" borderId="0" applyNumberFormat="0" applyFill="0" applyBorder="0" applyAlignment="0" applyProtection="0"/>
  </cellStyleXfs>
  <cellXfs count="131">
    <xf numFmtId="0" fontId="0" fillId="0" borderId="0" xfId="0"/>
    <xf numFmtId="0" fontId="3" fillId="0" borderId="0" xfId="0" applyFont="1"/>
    <xf numFmtId="0" fontId="0" fillId="0" borderId="0" xfId="0" applyFill="1"/>
    <xf numFmtId="0" fontId="4" fillId="0" borderId="0" xfId="0" applyFont="1" applyFill="1"/>
    <xf numFmtId="0" fontId="3" fillId="0" borderId="0" xfId="0" applyFont="1" applyAlignment="1">
      <alignment horizontal="left"/>
    </xf>
    <xf numFmtId="0" fontId="0" fillId="0" borderId="0" xfId="0" applyAlignment="1">
      <alignment horizontal="left"/>
    </xf>
    <xf numFmtId="49" fontId="0" fillId="0" borderId="0" xfId="0" applyNumberFormat="1" applyAlignment="1">
      <alignment horizontal="left"/>
    </xf>
    <xf numFmtId="0" fontId="5" fillId="6" borderId="0" xfId="0" applyFont="1" applyFill="1" applyBorder="1" applyAlignment="1" applyProtection="1">
      <alignment horizontal="left"/>
      <protection hidden="1"/>
    </xf>
    <xf numFmtId="0" fontId="4" fillId="0" borderId="0" xfId="0" applyFont="1" applyFill="1" applyProtection="1">
      <protection hidden="1"/>
    </xf>
    <xf numFmtId="0" fontId="4" fillId="0" borderId="0" xfId="0" applyFont="1" applyProtection="1">
      <protection hidden="1"/>
    </xf>
    <xf numFmtId="0" fontId="5" fillId="0" borderId="0" xfId="0" applyFont="1" applyBorder="1" applyAlignment="1" applyProtection="1">
      <alignment horizontal="left"/>
      <protection hidden="1"/>
    </xf>
    <xf numFmtId="0" fontId="23" fillId="0" borderId="0" xfId="0" applyFont="1" applyBorder="1" applyProtection="1">
      <protection hidden="1"/>
    </xf>
    <xf numFmtId="0" fontId="4" fillId="0" borderId="0" xfId="0" applyFont="1" applyBorder="1" applyProtection="1">
      <protection hidden="1"/>
    </xf>
    <xf numFmtId="0" fontId="4" fillId="8" borderId="0" xfId="0" applyFont="1" applyFill="1" applyProtection="1">
      <protection hidden="1"/>
    </xf>
    <xf numFmtId="0" fontId="4" fillId="0" borderId="0" xfId="0" applyFont="1" applyFill="1" applyBorder="1" applyProtection="1">
      <protection hidden="1"/>
    </xf>
    <xf numFmtId="0" fontId="17" fillId="6" borderId="0" xfId="0" applyFont="1" applyFill="1" applyBorder="1" applyAlignment="1" applyProtection="1">
      <alignment horizontal="left" vertical="center" wrapText="1"/>
      <protection hidden="1"/>
    </xf>
    <xf numFmtId="0" fontId="9" fillId="6" borderId="0" xfId="0" applyFont="1" applyFill="1" applyBorder="1" applyAlignment="1" applyProtection="1">
      <alignment horizontal="left" vertical="center" wrapText="1"/>
      <protection hidden="1"/>
    </xf>
    <xf numFmtId="0" fontId="17" fillId="6" borderId="0" xfId="0" applyFont="1" applyFill="1" applyProtection="1">
      <protection hidden="1"/>
    </xf>
    <xf numFmtId="0" fontId="7" fillId="0" borderId="0" xfId="0" applyFont="1" applyFill="1" applyBorder="1" applyAlignment="1" applyProtection="1">
      <alignment horizontal="left" vertical="center" wrapText="1"/>
      <protection hidden="1"/>
    </xf>
    <xf numFmtId="0" fontId="11" fillId="0" borderId="0" xfId="0" applyFont="1" applyFill="1" applyBorder="1" applyAlignment="1" applyProtection="1">
      <alignment horizontal="left" vertical="center" wrapText="1"/>
      <protection hidden="1"/>
    </xf>
    <xf numFmtId="0" fontId="14" fillId="0" borderId="0" xfId="0" applyFont="1" applyFill="1" applyBorder="1" applyAlignment="1" applyProtection="1">
      <alignment horizontal="left" vertical="center" wrapText="1"/>
      <protection hidden="1"/>
    </xf>
    <xf numFmtId="0" fontId="22" fillId="0" borderId="0" xfId="0" applyFont="1" applyFill="1" applyBorder="1" applyAlignment="1" applyProtection="1">
      <alignment horizontal="left" vertical="center" wrapText="1"/>
      <protection hidden="1"/>
    </xf>
    <xf numFmtId="0" fontId="5" fillId="0" borderId="0" xfId="0" applyFont="1" applyAlignment="1" applyProtection="1">
      <alignment horizontal="left"/>
      <protection hidden="1"/>
    </xf>
    <xf numFmtId="0" fontId="0" fillId="0" borderId="0" xfId="0" applyFont="1" applyBorder="1" applyProtection="1">
      <protection hidden="1"/>
    </xf>
    <xf numFmtId="0" fontId="0" fillId="4" borderId="2" xfId="0" applyFont="1" applyFill="1" applyBorder="1" applyProtection="1">
      <protection hidden="1"/>
    </xf>
    <xf numFmtId="0" fontId="0" fillId="0" borderId="0" xfId="0" applyFont="1" applyProtection="1">
      <protection hidden="1"/>
    </xf>
    <xf numFmtId="0" fontId="9" fillId="6" borderId="0" xfId="0" applyFont="1" applyFill="1" applyProtection="1">
      <protection hidden="1"/>
    </xf>
    <xf numFmtId="0" fontId="6" fillId="6" borderId="0" xfId="0" applyFont="1" applyFill="1" applyBorder="1" applyAlignment="1" applyProtection="1">
      <alignment horizontal="left" vertical="center" wrapText="1"/>
      <protection hidden="1"/>
    </xf>
    <xf numFmtId="0" fontId="9" fillId="0" borderId="0" xfId="0" applyFont="1" applyFill="1" applyProtection="1">
      <protection hidden="1"/>
    </xf>
    <xf numFmtId="0" fontId="6" fillId="8" borderId="0" xfId="0" applyFont="1" applyFill="1" applyBorder="1" applyAlignment="1" applyProtection="1">
      <alignment horizontal="left" vertical="center" wrapText="1"/>
      <protection hidden="1"/>
    </xf>
    <xf numFmtId="0" fontId="9" fillId="8" borderId="0" xfId="0" applyFont="1" applyFill="1" applyProtection="1">
      <protection hidden="1"/>
    </xf>
    <xf numFmtId="0" fontId="14" fillId="0" borderId="0" xfId="0" applyFont="1" applyFill="1" applyBorder="1" applyAlignment="1" applyProtection="1">
      <alignment horizontal="left" vertical="center"/>
      <protection hidden="1"/>
    </xf>
    <xf numFmtId="0" fontId="0" fillId="0" borderId="0" xfId="0" applyFont="1" applyFill="1" applyProtection="1">
      <protection hidden="1"/>
    </xf>
    <xf numFmtId="0" fontId="12" fillId="0" borderId="0" xfId="0" applyFont="1" applyAlignment="1" applyProtection="1">
      <alignment horizontal="center" vertical="center"/>
      <protection hidden="1"/>
    </xf>
    <xf numFmtId="0" fontId="10" fillId="0" borderId="0" xfId="0" applyFont="1" applyAlignment="1" applyProtection="1">
      <alignment vertical="top" wrapText="1"/>
      <protection hidden="1"/>
    </xf>
    <xf numFmtId="0" fontId="3" fillId="0" borderId="0" xfId="0" applyFont="1" applyAlignment="1" applyProtection="1">
      <alignment horizontal="left"/>
      <protection hidden="1"/>
    </xf>
    <xf numFmtId="0" fontId="16" fillId="0" borderId="0" xfId="0" applyFont="1" applyFill="1" applyBorder="1" applyAlignment="1" applyProtection="1">
      <alignment horizontal="left" vertical="center" wrapText="1"/>
      <protection hidden="1"/>
    </xf>
    <xf numFmtId="0" fontId="4" fillId="4" borderId="1" xfId="0" applyFont="1" applyFill="1" applyBorder="1" applyProtection="1">
      <protection hidden="1"/>
    </xf>
    <xf numFmtId="0" fontId="15" fillId="0" borderId="0" xfId="0" applyFont="1" applyFill="1" applyBorder="1" applyAlignment="1" applyProtection="1">
      <alignment horizontal="left" vertical="center" wrapText="1"/>
      <protection hidden="1"/>
    </xf>
    <xf numFmtId="0" fontId="0" fillId="4" borderId="2" xfId="0" applyFont="1" applyFill="1" applyBorder="1" applyAlignment="1" applyProtection="1">
      <alignment wrapText="1"/>
      <protection hidden="1"/>
    </xf>
    <xf numFmtId="0" fontId="0" fillId="0" borderId="0" xfId="0" applyFont="1" applyBorder="1" applyAlignment="1" applyProtection="1">
      <alignment shrinkToFit="1"/>
      <protection hidden="1"/>
    </xf>
    <xf numFmtId="0" fontId="13" fillId="6" borderId="0" xfId="0" applyFont="1" applyFill="1" applyBorder="1" applyAlignment="1" applyProtection="1">
      <alignment horizontal="left" vertical="center" wrapText="1"/>
      <protection hidden="1"/>
    </xf>
    <xf numFmtId="0" fontId="4" fillId="0" borderId="0" xfId="0" applyFont="1" applyBorder="1" applyAlignment="1" applyProtection="1">
      <protection hidden="1"/>
    </xf>
    <xf numFmtId="0" fontId="17" fillId="6" borderId="0" xfId="0" applyFont="1" applyFill="1" applyAlignment="1" applyProtection="1">
      <alignment horizontal="left"/>
      <protection hidden="1"/>
    </xf>
    <xf numFmtId="0" fontId="22" fillId="0" borderId="0" xfId="0" applyFont="1" applyFill="1" applyProtection="1">
      <protection hidden="1"/>
    </xf>
    <xf numFmtId="0" fontId="22" fillId="0" borderId="0" xfId="0" applyFont="1" applyFill="1" applyBorder="1" applyProtection="1">
      <protection hidden="1"/>
    </xf>
    <xf numFmtId="0" fontId="22" fillId="0" borderId="0" xfId="0" applyFont="1" applyProtection="1">
      <protection hidden="1"/>
    </xf>
    <xf numFmtId="0" fontId="17" fillId="6" borderId="0" xfId="0" applyFont="1" applyFill="1" applyBorder="1" applyAlignment="1" applyProtection="1">
      <alignment horizontal="left"/>
      <protection hidden="1"/>
    </xf>
    <xf numFmtId="0" fontId="17" fillId="6" borderId="0" xfId="0" applyFont="1" applyFill="1" applyBorder="1" applyProtection="1">
      <protection hidden="1"/>
    </xf>
    <xf numFmtId="0" fontId="5" fillId="0" borderId="0" xfId="0" applyFont="1" applyAlignment="1" applyProtection="1">
      <alignment horizontal="left" vertical="top"/>
      <protection hidden="1"/>
    </xf>
    <xf numFmtId="0" fontId="4" fillId="0" borderId="0" xfId="0" applyFont="1" applyAlignment="1" applyProtection="1">
      <alignment horizontal="left" vertical="top"/>
      <protection hidden="1"/>
    </xf>
    <xf numFmtId="0" fontId="18" fillId="0" borderId="0" xfId="0" applyFont="1" applyProtection="1">
      <protection hidden="1"/>
    </xf>
    <xf numFmtId="0" fontId="1" fillId="2" borderId="0" xfId="1" applyProtection="1">
      <protection hidden="1"/>
    </xf>
    <xf numFmtId="0" fontId="0" fillId="0" borderId="0" xfId="0" applyProtection="1">
      <protection hidden="1"/>
    </xf>
    <xf numFmtId="0" fontId="11" fillId="3" borderId="0" xfId="2" applyFont="1" applyProtection="1">
      <protection hidden="1"/>
    </xf>
    <xf numFmtId="0" fontId="5" fillId="0" borderId="0" xfId="0" applyFont="1" applyProtection="1">
      <protection hidden="1"/>
    </xf>
    <xf numFmtId="0" fontId="2" fillId="3" borderId="0" xfId="2" applyProtection="1">
      <protection hidden="1"/>
    </xf>
    <xf numFmtId="0" fontId="2" fillId="3" borderId="0" xfId="2" applyBorder="1" applyProtection="1">
      <protection hidden="1"/>
    </xf>
    <xf numFmtId="0" fontId="2" fillId="0" borderId="0" xfId="2" applyFill="1" applyProtection="1">
      <protection hidden="1"/>
    </xf>
    <xf numFmtId="0" fontId="0" fillId="0" borderId="0" xfId="0" applyFill="1" applyProtection="1">
      <protection hidden="1"/>
    </xf>
    <xf numFmtId="0" fontId="0" fillId="10" borderId="0" xfId="0" applyFill="1" applyProtection="1">
      <protection hidden="1"/>
    </xf>
    <xf numFmtId="0" fontId="0" fillId="9" borderId="0" xfId="0" applyFill="1" applyProtection="1">
      <protection hidden="1"/>
    </xf>
    <xf numFmtId="0" fontId="0" fillId="7" borderId="0" xfId="0" applyFill="1" applyProtection="1">
      <protection hidden="1"/>
    </xf>
    <xf numFmtId="0" fontId="0" fillId="0" borderId="1" xfId="0" applyFont="1" applyFill="1" applyBorder="1" applyAlignment="1" applyProtection="1">
      <alignment vertical="top" wrapText="1"/>
      <protection hidden="1"/>
    </xf>
    <xf numFmtId="49" fontId="28" fillId="0" borderId="0" xfId="3" applyNumberFormat="1" applyFont="1" applyFill="1" applyBorder="1" applyAlignment="1" applyProtection="1">
      <alignment horizontal="left" vertical="top"/>
      <protection hidden="1"/>
    </xf>
    <xf numFmtId="0" fontId="22" fillId="0" borderId="0" xfId="0" applyFont="1" applyFill="1" applyBorder="1" applyAlignment="1" applyProtection="1">
      <alignment vertical="top"/>
      <protection hidden="1"/>
    </xf>
    <xf numFmtId="0" fontId="5" fillId="7" borderId="0" xfId="0" applyFont="1" applyFill="1" applyBorder="1" applyAlignment="1" applyProtection="1">
      <alignment horizontal="left"/>
      <protection hidden="1"/>
    </xf>
    <xf numFmtId="0" fontId="0" fillId="4" borderId="1" xfId="0" applyFont="1" applyFill="1" applyBorder="1" applyProtection="1">
      <protection hidden="1"/>
    </xf>
    <xf numFmtId="0" fontId="18" fillId="0" borderId="0" xfId="0" applyFont="1" applyAlignment="1" applyProtection="1">
      <alignment horizontal="left" wrapText="1"/>
      <protection hidden="1"/>
    </xf>
    <xf numFmtId="0" fontId="0" fillId="4" borderId="1" xfId="0" applyFont="1" applyFill="1" applyBorder="1" applyAlignment="1" applyProtection="1">
      <protection hidden="1"/>
    </xf>
    <xf numFmtId="0" fontId="19" fillId="6" borderId="0" xfId="0" applyFont="1" applyFill="1" applyBorder="1" applyProtection="1">
      <protection hidden="1"/>
    </xf>
    <xf numFmtId="0" fontId="19" fillId="6" borderId="0" xfId="0" applyFont="1" applyFill="1" applyBorder="1" applyAlignment="1" applyProtection="1">
      <alignment horizontal="left" vertical="center"/>
      <protection hidden="1"/>
    </xf>
    <xf numFmtId="49" fontId="28" fillId="0" borderId="0" xfId="3" applyNumberFormat="1" applyFont="1" applyFill="1" applyBorder="1" applyAlignment="1" applyProtection="1">
      <alignment horizontal="left" vertical="top" wrapText="1"/>
      <protection hidden="1"/>
    </xf>
    <xf numFmtId="0" fontId="31" fillId="6" borderId="1" xfId="0" applyFont="1" applyFill="1" applyBorder="1" applyProtection="1">
      <protection hidden="1"/>
    </xf>
    <xf numFmtId="0" fontId="0" fillId="0" borderId="1" xfId="0" applyFont="1" applyBorder="1" applyAlignment="1" applyProtection="1">
      <alignment vertical="top"/>
      <protection hidden="1"/>
    </xf>
    <xf numFmtId="0" fontId="0" fillId="0" borderId="1" xfId="0" applyFont="1" applyFill="1" applyBorder="1" applyAlignment="1" applyProtection="1">
      <alignment vertical="top"/>
      <protection hidden="1"/>
    </xf>
    <xf numFmtId="0" fontId="0" fillId="9" borderId="1" xfId="0" applyFont="1" applyFill="1" applyBorder="1" applyAlignment="1" applyProtection="1">
      <alignment horizontal="left" vertical="center"/>
      <protection locked="0" hidden="1"/>
    </xf>
    <xf numFmtId="0" fontId="0" fillId="4" borderId="1" xfId="0" applyFill="1" applyBorder="1" applyProtection="1">
      <protection locked="0" hidden="1"/>
    </xf>
    <xf numFmtId="0" fontId="0" fillId="9" borderId="1" xfId="0" applyFont="1" applyFill="1" applyBorder="1" applyProtection="1">
      <protection locked="0" hidden="1"/>
    </xf>
    <xf numFmtId="49" fontId="0" fillId="9" borderId="1" xfId="0" applyNumberFormat="1" applyFont="1" applyFill="1" applyBorder="1" applyProtection="1">
      <protection locked="0" hidden="1"/>
    </xf>
    <xf numFmtId="0" fontId="0" fillId="9" borderId="6" xfId="0" applyFont="1" applyFill="1" applyBorder="1" applyProtection="1">
      <protection locked="0" hidden="1"/>
    </xf>
    <xf numFmtId="0" fontId="0" fillId="9" borderId="1" xfId="0" applyFont="1" applyFill="1" applyBorder="1" applyAlignment="1" applyProtection="1">
      <alignment horizontal="left" vertical="center" wrapText="1"/>
      <protection locked="0" hidden="1"/>
    </xf>
    <xf numFmtId="164" fontId="0" fillId="9" borderId="1" xfId="0" applyNumberFormat="1" applyFont="1" applyFill="1" applyBorder="1" applyAlignment="1" applyProtection="1">
      <alignment horizontal="left"/>
      <protection locked="0" hidden="1"/>
    </xf>
    <xf numFmtId="0" fontId="0" fillId="9" borderId="1" xfId="0" applyFont="1" applyFill="1" applyBorder="1" applyAlignment="1" applyProtection="1">
      <protection locked="0" hidden="1"/>
    </xf>
    <xf numFmtId="0" fontId="17" fillId="6" borderId="0" xfId="0" applyFont="1" applyFill="1" applyBorder="1" applyAlignment="1" applyProtection="1">
      <alignment horizontal="left" vertical="top" wrapText="1"/>
      <protection hidden="1"/>
    </xf>
    <xf numFmtId="0" fontId="0" fillId="0" borderId="0" xfId="0" applyAlignment="1" applyProtection="1">
      <alignment horizontal="left" vertical="top"/>
      <protection hidden="1"/>
    </xf>
    <xf numFmtId="0" fontId="1" fillId="0" borderId="0" xfId="1" applyFill="1" applyProtection="1">
      <protection hidden="1"/>
    </xf>
    <xf numFmtId="0" fontId="17" fillId="6" borderId="0" xfId="0" applyFont="1" applyFill="1" applyAlignment="1" applyProtection="1">
      <alignment vertical="top"/>
      <protection hidden="1"/>
    </xf>
    <xf numFmtId="0" fontId="3" fillId="0" borderId="0" xfId="0" applyFont="1" applyProtection="1">
      <protection hidden="1"/>
    </xf>
    <xf numFmtId="14" fontId="0" fillId="0" borderId="0" xfId="0" applyNumberFormat="1" applyAlignment="1" applyProtection="1">
      <alignment horizontal="left" vertical="top"/>
      <protection hidden="1"/>
    </xf>
    <xf numFmtId="49" fontId="0" fillId="0" borderId="0" xfId="0" applyNumberFormat="1" applyAlignment="1" applyProtection="1">
      <alignment horizontal="left" vertical="top"/>
      <protection hidden="1"/>
    </xf>
    <xf numFmtId="49" fontId="0" fillId="0" borderId="0" xfId="0" applyNumberFormat="1" applyProtection="1">
      <protection hidden="1"/>
    </xf>
    <xf numFmtId="0" fontId="35" fillId="5" borderId="0" xfId="0" applyFont="1" applyFill="1" applyAlignment="1" applyProtection="1">
      <alignment vertical="top" wrapText="1"/>
      <protection hidden="1"/>
    </xf>
    <xf numFmtId="0" fontId="36" fillId="0" borderId="0" xfId="0" applyFont="1" applyAlignment="1" applyProtection="1">
      <alignment vertical="top" wrapText="1"/>
      <protection hidden="1"/>
    </xf>
    <xf numFmtId="0" fontId="22" fillId="0" borderId="0" xfId="0" applyFont="1" applyFill="1" applyBorder="1" applyAlignment="1" applyProtection="1">
      <alignment vertical="top"/>
      <protection hidden="1"/>
    </xf>
    <xf numFmtId="0" fontId="0" fillId="0" borderId="0" xfId="0" applyFont="1" applyFill="1" applyBorder="1" applyAlignment="1" applyProtection="1">
      <protection hidden="1"/>
    </xf>
    <xf numFmtId="0" fontId="22" fillId="9" borderId="1" xfId="0" applyFont="1" applyFill="1" applyBorder="1" applyAlignment="1" applyProtection="1">
      <alignment vertical="top"/>
      <protection locked="0" hidden="1"/>
    </xf>
    <xf numFmtId="0" fontId="0" fillId="9" borderId="1" xfId="0" applyFont="1" applyFill="1" applyBorder="1" applyAlignment="1" applyProtection="1">
      <protection locked="0" hidden="1"/>
    </xf>
    <xf numFmtId="0" fontId="22" fillId="4" borderId="3" xfId="0" applyFont="1" applyFill="1" applyBorder="1" applyAlignment="1" applyProtection="1">
      <protection hidden="1"/>
    </xf>
    <xf numFmtId="0" fontId="22" fillId="4" borderId="5" xfId="0" applyFont="1" applyFill="1" applyBorder="1" applyAlignment="1" applyProtection="1">
      <protection hidden="1"/>
    </xf>
    <xf numFmtId="0" fontId="22" fillId="4" borderId="4" xfId="0" applyFont="1" applyFill="1" applyBorder="1" applyAlignment="1" applyProtection="1">
      <protection hidden="1"/>
    </xf>
    <xf numFmtId="0" fontId="22" fillId="4" borderId="1" xfId="0" applyFont="1" applyFill="1" applyBorder="1" applyAlignment="1" applyProtection="1">
      <protection hidden="1"/>
    </xf>
    <xf numFmtId="0" fontId="22" fillId="9" borderId="1" xfId="0" applyFont="1" applyFill="1" applyBorder="1" applyAlignment="1" applyProtection="1">
      <alignment vertical="top" wrapText="1"/>
      <protection locked="0" hidden="1"/>
    </xf>
    <xf numFmtId="0" fontId="22" fillId="4" borderId="1" xfId="0" applyFont="1" applyFill="1" applyBorder="1" applyAlignment="1" applyProtection="1">
      <alignment vertical="top"/>
      <protection hidden="1"/>
    </xf>
    <xf numFmtId="0" fontId="0" fillId="0" borderId="1" xfId="0" applyFont="1" applyBorder="1" applyAlignment="1" applyProtection="1">
      <protection hidden="1"/>
    </xf>
    <xf numFmtId="0" fontId="17" fillId="6" borderId="0" xfId="0" applyFont="1" applyFill="1" applyAlignment="1" applyProtection="1">
      <alignment horizontal="left" vertical="top" wrapText="1"/>
      <protection hidden="1"/>
    </xf>
    <xf numFmtId="0" fontId="19" fillId="6" borderId="0" xfId="0" applyFont="1" applyFill="1" applyAlignment="1" applyProtection="1">
      <alignment horizontal="left" vertical="top"/>
      <protection hidden="1"/>
    </xf>
    <xf numFmtId="0" fontId="20" fillId="6" borderId="0" xfId="0" applyFont="1" applyFill="1" applyAlignment="1" applyProtection="1">
      <alignment horizontal="left" vertical="center" wrapText="1"/>
      <protection hidden="1"/>
    </xf>
    <xf numFmtId="0" fontId="21" fillId="6" borderId="0" xfId="0" applyFont="1" applyFill="1" applyAlignment="1" applyProtection="1">
      <alignment horizontal="left" vertical="center" wrapText="1"/>
      <protection hidden="1"/>
    </xf>
    <xf numFmtId="0" fontId="0" fillId="7" borderId="0" xfId="0" applyFont="1" applyFill="1" applyBorder="1" applyAlignment="1" applyProtection="1">
      <alignment horizontal="left" vertical="center" wrapText="1"/>
      <protection hidden="1"/>
    </xf>
    <xf numFmtId="0" fontId="0" fillId="7" borderId="0" xfId="0" applyFont="1" applyFill="1" applyAlignment="1" applyProtection="1">
      <protection hidden="1"/>
    </xf>
    <xf numFmtId="0" fontId="22" fillId="7" borderId="0" xfId="0" applyFont="1" applyFill="1" applyBorder="1" applyAlignment="1" applyProtection="1">
      <alignment horizontal="left" vertical="center" wrapText="1"/>
      <protection hidden="1"/>
    </xf>
    <xf numFmtId="0" fontId="17" fillId="6" borderId="0" xfId="0" applyFont="1" applyFill="1" applyBorder="1" applyAlignment="1" applyProtection="1">
      <alignment horizontal="left" vertical="top" wrapText="1"/>
      <protection hidden="1"/>
    </xf>
    <xf numFmtId="0" fontId="0" fillId="4" borderId="3" xfId="0" applyFill="1" applyBorder="1" applyAlignment="1" applyProtection="1">
      <alignment wrapText="1"/>
      <protection hidden="1"/>
    </xf>
    <xf numFmtId="0" fontId="0" fillId="0" borderId="5" xfId="0" applyBorder="1" applyAlignment="1" applyProtection="1">
      <alignment wrapText="1"/>
      <protection hidden="1"/>
    </xf>
    <xf numFmtId="0" fontId="0" fillId="0" borderId="4" xfId="0" applyBorder="1" applyAlignment="1" applyProtection="1">
      <alignment wrapText="1"/>
      <protection hidden="1"/>
    </xf>
    <xf numFmtId="0" fontId="3" fillId="7" borderId="0" xfId="0" applyFont="1" applyFill="1" applyBorder="1" applyAlignment="1" applyProtection="1">
      <alignment horizontal="left" vertical="center"/>
      <protection hidden="1"/>
    </xf>
    <xf numFmtId="0" fontId="5" fillId="7" borderId="0" xfId="0" applyFont="1" applyFill="1" applyBorder="1" applyAlignment="1" applyProtection="1">
      <alignment horizontal="left" vertical="center"/>
      <protection hidden="1"/>
    </xf>
    <xf numFmtId="0" fontId="0" fillId="4" borderId="1" xfId="0" applyFont="1" applyFill="1" applyBorder="1" applyAlignment="1" applyProtection="1">
      <protection hidden="1"/>
    </xf>
    <xf numFmtId="0" fontId="0" fillId="4" borderId="1" xfId="0" applyFill="1" applyBorder="1" applyAlignment="1" applyProtection="1">
      <protection hidden="1"/>
    </xf>
    <xf numFmtId="0" fontId="30" fillId="7" borderId="0" xfId="0" applyFont="1" applyFill="1" applyAlignment="1" applyProtection="1">
      <alignment vertical="top" wrapText="1"/>
      <protection hidden="1"/>
    </xf>
    <xf numFmtId="0" fontId="29" fillId="6" borderId="0" xfId="0" applyFont="1" applyFill="1" applyAlignment="1" applyProtection="1">
      <alignment horizontal="left" vertical="top" wrapText="1"/>
      <protection hidden="1"/>
    </xf>
    <xf numFmtId="0" fontId="0" fillId="4" borderId="1" xfId="0" applyFont="1" applyFill="1" applyBorder="1" applyProtection="1">
      <protection hidden="1"/>
    </xf>
    <xf numFmtId="0" fontId="0" fillId="9" borderId="1" xfId="0" applyFont="1" applyFill="1" applyBorder="1" applyProtection="1">
      <protection locked="0" hidden="1"/>
    </xf>
    <xf numFmtId="0" fontId="24" fillId="7" borderId="0" xfId="0" applyFont="1" applyFill="1" applyAlignment="1" applyProtection="1">
      <alignment vertical="top" wrapText="1"/>
      <protection hidden="1"/>
    </xf>
    <xf numFmtId="0" fontId="32" fillId="7" borderId="0" xfId="0" applyFont="1" applyFill="1" applyAlignment="1" applyProtection="1">
      <alignment vertical="top" wrapText="1"/>
      <protection hidden="1"/>
    </xf>
    <xf numFmtId="0" fontId="33" fillId="7" borderId="0" xfId="0" applyFont="1" applyFill="1" applyAlignment="1" applyProtection="1">
      <alignment vertical="top" wrapText="1"/>
      <protection hidden="1"/>
    </xf>
    <xf numFmtId="0" fontId="23" fillId="7" borderId="0" xfId="0" applyFont="1" applyFill="1" applyAlignment="1" applyProtection="1">
      <alignment vertical="top" wrapText="1"/>
      <protection hidden="1"/>
    </xf>
    <xf numFmtId="0" fontId="0" fillId="0" borderId="0" xfId="0" applyAlignment="1" applyProtection="1">
      <alignment vertical="top" wrapText="1"/>
      <protection hidden="1"/>
    </xf>
    <xf numFmtId="0" fontId="29" fillId="6" borderId="0" xfId="0" applyFont="1" applyFill="1" applyAlignment="1" applyProtection="1">
      <alignment horizontal="left" vertical="top"/>
      <protection hidden="1"/>
    </xf>
    <xf numFmtId="0" fontId="0" fillId="0" borderId="0" xfId="0" applyAlignment="1" applyProtection="1">
      <alignment horizontal="left" vertical="top"/>
      <protection hidden="1"/>
    </xf>
  </cellXfs>
  <cellStyles count="4">
    <cellStyle name="Bra" xfId="1" builtinId="26"/>
    <cellStyle name="Hyperlänk" xfId="3" builtinId="8"/>
    <cellStyle name="Neutral" xfId="2" builtinId="28"/>
    <cellStyle name="Normal" xfId="0" builtinId="0"/>
  </cellStyles>
  <dxfs count="4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strike val="0"/>
        <color theme="0"/>
      </font>
      <fill>
        <patternFill patternType="none">
          <fgColor indexed="64"/>
          <bgColor auto="1"/>
        </patternFill>
      </fill>
      <border>
        <left/>
        <right/>
        <top/>
        <bottom/>
        <vertical/>
        <horizontal/>
      </border>
    </dxf>
    <dxf>
      <font>
        <strike val="0"/>
        <u val="none"/>
        <color theme="0"/>
      </font>
      <fill>
        <patternFill patternType="none">
          <fgColor auto="1"/>
          <bgColor auto="1"/>
        </patternFill>
      </fill>
      <border>
        <left/>
        <right/>
        <top/>
        <bottom/>
        <vertical/>
        <horizontal/>
      </border>
    </dxf>
    <dxf>
      <font>
        <color theme="0"/>
      </font>
      <fill>
        <patternFill>
          <bgColor theme="0"/>
        </patternFill>
      </fill>
    </dxf>
    <dxf>
      <font>
        <strike val="0"/>
        <color theme="0"/>
      </font>
      <fill>
        <patternFill>
          <bgColor theme="0"/>
        </patternFill>
      </fill>
      <border>
        <left/>
        <right/>
        <top/>
        <bottom/>
        <vertical/>
        <horizontal/>
      </border>
    </dxf>
    <dxf>
      <font>
        <strike val="0"/>
        <color theme="0"/>
      </font>
      <fill>
        <patternFill>
          <bgColor theme="0"/>
        </patternFill>
      </fill>
      <border>
        <left/>
        <right/>
        <top/>
        <bottom/>
      </border>
    </dxf>
    <dxf>
      <font>
        <strike val="0"/>
        <color theme="1"/>
      </font>
      <fill>
        <patternFill>
          <bgColor rgb="FFF6EFE9"/>
        </patternFill>
      </fill>
    </dxf>
    <dxf>
      <font>
        <strike val="0"/>
        <color theme="0"/>
      </font>
      <fill>
        <patternFill>
          <fgColor theme="0"/>
          <bgColor theme="0"/>
        </patternFill>
      </fill>
      <border>
        <left/>
        <right/>
        <top/>
        <bottom/>
        <vertical/>
        <horizontal/>
      </border>
    </dxf>
    <dxf>
      <font>
        <strike val="0"/>
        <color theme="0"/>
      </font>
      <fill>
        <patternFill>
          <bgColor theme="0"/>
        </patternFill>
      </fill>
      <border>
        <left/>
        <right/>
        <top/>
        <bottom/>
        <vertical/>
        <horizontal/>
      </border>
    </dxf>
  </dxfs>
  <tableStyles count="0" defaultTableStyle="TableStyleMedium2" defaultPivotStyle="PivotStyleLight16"/>
  <colors>
    <mruColors>
      <color rgb="FF0B233E"/>
      <color rgb="FFF6EFE9"/>
      <color rgb="FFF8F5F3"/>
      <color rgb="FFEFE4EE"/>
      <color rgb="FFEFE4EA"/>
      <color rgb="FFFFFFFF"/>
      <color rgb="FFFF7757"/>
      <color rgb="FF000000"/>
      <color rgb="FFFF9393"/>
      <color rgb="FFF3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mcf.se/sv/om-webbplatsen/behandling-av-personuppgifter/" TargetMode="External"/><Relationship Id="rId2" Type="http://schemas.openxmlformats.org/officeDocument/2006/relationships/hyperlink" Target="#Till&#228;ggsinformation!C6"/><Relationship Id="rId1" Type="http://schemas.openxmlformats.org/officeDocument/2006/relationships/image" Target="../media/image1.png"/><Relationship Id="rId4" Type="http://schemas.openxmlformats.org/officeDocument/2006/relationships/hyperlink" Target="https://etjanst.msb.se/"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Anm&#228;lan!B44"/></Relationships>
</file>

<file path=xl/drawings/drawing1.xml><?xml version="1.0" encoding="utf-8"?>
<xdr:wsDr xmlns:xdr="http://schemas.openxmlformats.org/drawingml/2006/spreadsheetDrawing" xmlns:a="http://schemas.openxmlformats.org/drawingml/2006/main">
  <xdr:twoCellAnchor editAs="oneCell">
    <xdr:from>
      <xdr:col>0</xdr:col>
      <xdr:colOff>222256</xdr:colOff>
      <xdr:row>2</xdr:row>
      <xdr:rowOff>186765</xdr:rowOff>
    </xdr:from>
    <xdr:to>
      <xdr:col>1</xdr:col>
      <xdr:colOff>3034606</xdr:colOff>
      <xdr:row>3</xdr:row>
      <xdr:rowOff>141942</xdr:rowOff>
    </xdr:to>
    <xdr:pic>
      <xdr:nvPicPr>
        <xdr:cNvPr id="3" name="Picture 8">
          <a:extLst>
            <a:ext uri="{FF2B5EF4-FFF2-40B4-BE49-F238E27FC236}">
              <a16:creationId xmlns:a16="http://schemas.microsoft.com/office/drawing/2014/main" id="{1E301405-176B-4BEE-BA6C-8111CE2C3F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22256" y="1016000"/>
          <a:ext cx="3043938" cy="60511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1</xdr:col>
      <xdr:colOff>7647</xdr:colOff>
      <xdr:row>46</xdr:row>
      <xdr:rowOff>7867</xdr:rowOff>
    </xdr:from>
    <xdr:to>
      <xdr:col>2</xdr:col>
      <xdr:colOff>838200</xdr:colOff>
      <xdr:row>46</xdr:row>
      <xdr:rowOff>273218</xdr:rowOff>
    </xdr:to>
    <xdr:sp macro="" textlink="">
      <xdr:nvSpPr>
        <xdr:cNvPr id="5" name="Rektangel 4">
          <a:hlinkClick xmlns:r="http://schemas.openxmlformats.org/officeDocument/2006/relationships" r:id="rId2"/>
          <a:extLst>
            <a:ext uri="{FF2B5EF4-FFF2-40B4-BE49-F238E27FC236}">
              <a16:creationId xmlns:a16="http://schemas.microsoft.com/office/drawing/2014/main" id="{E8BF9E4E-E156-4A86-90A0-D8D139018D30}"/>
            </a:ext>
          </a:extLst>
        </xdr:cNvPr>
        <xdr:cNvSpPr/>
      </xdr:nvSpPr>
      <xdr:spPr>
        <a:xfrm>
          <a:off x="228590" y="12712275"/>
          <a:ext cx="4061022" cy="2532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b="1" u="sng">
            <a:solidFill>
              <a:srgbClr val="0B233E"/>
            </a:solidFill>
            <a:latin typeface="+mn-lt"/>
          </a:endParaRPr>
        </a:p>
      </xdr:txBody>
    </xdr:sp>
    <xdr:clientData/>
  </xdr:twoCellAnchor>
  <xdr:twoCellAnchor editAs="absolute">
    <xdr:from>
      <xdr:col>2</xdr:col>
      <xdr:colOff>914400</xdr:colOff>
      <xdr:row>90</xdr:row>
      <xdr:rowOff>1707</xdr:rowOff>
    </xdr:from>
    <xdr:to>
      <xdr:col>3</xdr:col>
      <xdr:colOff>1744953</xdr:colOff>
      <xdr:row>90</xdr:row>
      <xdr:rowOff>160504</xdr:rowOff>
    </xdr:to>
    <xdr:sp macro="" textlink="">
      <xdr:nvSpPr>
        <xdr:cNvPr id="6" name="Rektangel 5">
          <a:hlinkClick xmlns:r="http://schemas.openxmlformats.org/officeDocument/2006/relationships" r:id="rId3"/>
          <a:extLst>
            <a:ext uri="{FF2B5EF4-FFF2-40B4-BE49-F238E27FC236}">
              <a16:creationId xmlns:a16="http://schemas.microsoft.com/office/drawing/2014/main" id="{E9482756-A259-4934-AA81-1FDCAA0F06FA}"/>
            </a:ext>
          </a:extLst>
        </xdr:cNvPr>
        <xdr:cNvSpPr/>
      </xdr:nvSpPr>
      <xdr:spPr>
        <a:xfrm>
          <a:off x="4360985" y="23386832"/>
          <a:ext cx="4057574" cy="1686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b="1" u="sng">
            <a:solidFill>
              <a:srgbClr val="0B233E"/>
            </a:solidFill>
            <a:latin typeface="+mn-lt"/>
          </a:endParaRPr>
        </a:p>
      </xdr:txBody>
    </xdr:sp>
    <xdr:clientData/>
  </xdr:twoCellAnchor>
  <xdr:twoCellAnchor editAs="absolute">
    <xdr:from>
      <xdr:col>1</xdr:col>
      <xdr:colOff>1212068</xdr:colOff>
      <xdr:row>90</xdr:row>
      <xdr:rowOff>1597852</xdr:rowOff>
    </xdr:from>
    <xdr:to>
      <xdr:col>1</xdr:col>
      <xdr:colOff>2540733</xdr:colOff>
      <xdr:row>90</xdr:row>
      <xdr:rowOff>1763245</xdr:rowOff>
    </xdr:to>
    <xdr:sp macro="" textlink="">
      <xdr:nvSpPr>
        <xdr:cNvPr id="7" name="Rektangel 6">
          <a:hlinkClick xmlns:r="http://schemas.openxmlformats.org/officeDocument/2006/relationships" r:id="rId4"/>
          <a:extLst>
            <a:ext uri="{FF2B5EF4-FFF2-40B4-BE49-F238E27FC236}">
              <a16:creationId xmlns:a16="http://schemas.microsoft.com/office/drawing/2014/main" id="{2228224A-071F-48EF-AFBB-D0ACA2395D10}"/>
            </a:ext>
          </a:extLst>
        </xdr:cNvPr>
        <xdr:cNvSpPr/>
      </xdr:nvSpPr>
      <xdr:spPr>
        <a:xfrm>
          <a:off x="1437981" y="24989644"/>
          <a:ext cx="1328665" cy="1622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b="1" u="sng">
            <a:solidFill>
              <a:srgbClr val="0B233E"/>
            </a:solidFill>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28574</xdr:colOff>
      <xdr:row>0</xdr:row>
      <xdr:rowOff>155200</xdr:rowOff>
    </xdr:from>
    <xdr:to>
      <xdr:col>1</xdr:col>
      <xdr:colOff>1695449</xdr:colOff>
      <xdr:row>1</xdr:row>
      <xdr:rowOff>221875</xdr:rowOff>
    </xdr:to>
    <xdr:sp macro="" textlink="">
      <xdr:nvSpPr>
        <xdr:cNvPr id="3" name="Rektangel 2">
          <a:hlinkClick xmlns:r="http://schemas.openxmlformats.org/officeDocument/2006/relationships" r:id="rId1"/>
          <a:extLst>
            <a:ext uri="{FF2B5EF4-FFF2-40B4-BE49-F238E27FC236}">
              <a16:creationId xmlns:a16="http://schemas.microsoft.com/office/drawing/2014/main" id="{D44E0EE5-1880-4821-90F4-F89CFE571D2A}"/>
            </a:ext>
          </a:extLst>
        </xdr:cNvPr>
        <xdr:cNvSpPr/>
      </xdr:nvSpPr>
      <xdr:spPr>
        <a:xfrm>
          <a:off x="308721" y="155200"/>
          <a:ext cx="1666875"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sv-SE" sz="1100" b="1" u="sng">
            <a:solidFill>
              <a:srgbClr val="0B233E"/>
            </a:solidFill>
            <a:latin typeface="+mn-lt"/>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6E95B-092E-44CF-A77E-25A1CA582958}">
  <sheetPr codeName="Blad1"/>
  <dimension ref="A1:K91"/>
  <sheetViews>
    <sheetView showGridLines="0" tabSelected="1" zoomScale="85" zoomScaleNormal="85" workbookViewId="0">
      <selection activeCell="B91" sqref="B91:D91"/>
    </sheetView>
  </sheetViews>
  <sheetFormatPr defaultColWidth="9.1796875" defaultRowHeight="14.5"/>
  <cols>
    <col min="1" max="1" width="3.26953125" style="22" bestFit="1" customWidth="1"/>
    <col min="2" max="4" width="48.26953125" style="9" customWidth="1"/>
    <col min="5" max="5" width="3.54296875" style="9" customWidth="1"/>
    <col min="6" max="6" width="62.26953125" style="9" customWidth="1"/>
    <col min="7" max="7" width="4.1796875" style="8" customWidth="1"/>
    <col min="8" max="8" width="9.1796875" style="9"/>
    <col min="9" max="9" width="19.453125" style="9" bestFit="1" customWidth="1"/>
    <col min="10" max="16384" width="9.1796875" style="9"/>
  </cols>
  <sheetData>
    <row r="1" spans="1:11" ht="40.15" customHeight="1">
      <c r="A1" s="7"/>
      <c r="B1" s="107" t="s">
        <v>348</v>
      </c>
      <c r="C1" s="108"/>
      <c r="D1" s="108"/>
      <c r="E1" s="8"/>
    </row>
    <row r="2" spans="1:11" ht="25.15" customHeight="1">
      <c r="A2" s="10"/>
      <c r="B2" s="11"/>
      <c r="C2" s="12"/>
      <c r="D2" s="12"/>
      <c r="F2" s="13"/>
    </row>
    <row r="3" spans="1:11" ht="51" customHeight="1">
      <c r="A3" s="10"/>
      <c r="B3" s="12"/>
      <c r="C3" s="12"/>
      <c r="D3" s="12"/>
      <c r="F3" s="13"/>
    </row>
    <row r="4" spans="1:11" ht="26.5" customHeight="1">
      <c r="A4" s="10"/>
      <c r="B4" s="12"/>
      <c r="C4" s="12"/>
      <c r="D4" s="12"/>
      <c r="F4" s="13"/>
    </row>
    <row r="5" spans="1:11" ht="28.9" customHeight="1">
      <c r="A5" s="66"/>
      <c r="B5" s="109" t="s">
        <v>355</v>
      </c>
      <c r="C5" s="110"/>
      <c r="D5" s="110"/>
      <c r="E5" s="13"/>
      <c r="F5" s="13"/>
      <c r="I5" s="14"/>
      <c r="J5" s="14"/>
      <c r="K5" s="14"/>
    </row>
    <row r="6" spans="1:11" ht="31" customHeight="1">
      <c r="A6" s="66"/>
      <c r="B6" s="111" t="s">
        <v>448</v>
      </c>
      <c r="C6" s="110"/>
      <c r="D6" s="110"/>
      <c r="E6" s="13"/>
      <c r="F6" s="13"/>
      <c r="I6" s="14"/>
      <c r="J6" s="14"/>
      <c r="K6" s="14"/>
    </row>
    <row r="7" spans="1:11" ht="23.25" customHeight="1">
      <c r="A7" s="66"/>
      <c r="B7" s="116" t="s">
        <v>366</v>
      </c>
      <c r="C7" s="117"/>
      <c r="D7" s="117"/>
      <c r="I7" s="14"/>
      <c r="J7" s="14"/>
      <c r="K7" s="14"/>
    </row>
    <row r="8" spans="1:11">
      <c r="A8" s="15">
        <v>1</v>
      </c>
      <c r="B8" s="15" t="s">
        <v>2</v>
      </c>
      <c r="C8" s="16"/>
      <c r="D8" s="16"/>
      <c r="F8" s="17" t="s">
        <v>354</v>
      </c>
      <c r="I8" s="14"/>
      <c r="J8" s="14"/>
      <c r="K8" s="14"/>
    </row>
    <row r="9" spans="1:11" ht="15" customHeight="1">
      <c r="A9" s="18"/>
      <c r="B9" s="19"/>
      <c r="C9" s="20" t="s">
        <v>347</v>
      </c>
      <c r="D9" s="21"/>
      <c r="F9" s="120" t="s">
        <v>445</v>
      </c>
      <c r="I9" s="14"/>
      <c r="J9" s="14"/>
      <c r="K9" s="14"/>
    </row>
    <row r="10" spans="1:11">
      <c r="B10" s="67" t="str">
        <f>IF(OR(C11="",C11="Organisation i Sverige",C11="Utländsk organisation utan företrädare i Sverige"),"Organisationsnamn","Organisationsnamn i Sverige")</f>
        <v>Organisationsnamn</v>
      </c>
      <c r="C10" s="69" t="s">
        <v>3</v>
      </c>
      <c r="D10" s="67" t="str">
        <f>IF(OR(C11="Organisation i Sverige",C11="",C11="Utländsk organisation utan företrädare i Sverige"),"Organisationsnummer","Organisationsnummer (svenskt eller utländskt)")</f>
        <v>Organisationsnummer</v>
      </c>
      <c r="F10" s="120"/>
      <c r="I10" s="14"/>
      <c r="J10" s="14"/>
      <c r="K10" s="14"/>
    </row>
    <row r="11" spans="1:11" ht="14.5" customHeight="1">
      <c r="B11" s="78"/>
      <c r="C11" s="78"/>
      <c r="D11" s="78"/>
      <c r="F11" s="120"/>
      <c r="I11" s="14"/>
      <c r="J11" s="14"/>
      <c r="K11" s="14"/>
    </row>
    <row r="12" spans="1:11">
      <c r="A12" s="10"/>
      <c r="B12" s="68" t="str">
        <f>IF( OR(C11="",C11="Utländsk organisation utan företrädare i Sverige"), "Kontaktuppgifter",
IF( C11="Organisation i Sverige", "Organisation i Sverige", "Kontaktuppgifter företrädare i Sverige" )
)</f>
        <v>Kontaktuppgifter</v>
      </c>
      <c r="C12" s="23"/>
      <c r="D12" s="23"/>
      <c r="F12" s="120"/>
      <c r="I12" s="14"/>
      <c r="J12" s="14"/>
      <c r="K12" s="14"/>
    </row>
    <row r="13" spans="1:11" ht="16.149999999999999" customHeight="1">
      <c r="B13" s="24" t="s">
        <v>6</v>
      </c>
      <c r="C13" s="24" t="s">
        <v>7</v>
      </c>
      <c r="D13" s="67" t="s">
        <v>8</v>
      </c>
      <c r="F13" s="120"/>
      <c r="I13" s="14"/>
      <c r="J13" s="14"/>
      <c r="K13" s="14"/>
    </row>
    <row r="14" spans="1:11">
      <c r="B14" s="78"/>
      <c r="C14" s="82"/>
      <c r="D14" s="78"/>
      <c r="F14" s="120"/>
      <c r="G14" s="9"/>
      <c r="I14" s="14"/>
      <c r="J14" s="14"/>
      <c r="K14" s="14"/>
    </row>
    <row r="15" spans="1:11">
      <c r="B15" s="25"/>
      <c r="C15" s="25"/>
      <c r="D15" s="25"/>
      <c r="F15" s="120"/>
      <c r="I15" s="14"/>
      <c r="J15" s="14"/>
      <c r="K15" s="14"/>
    </row>
    <row r="16" spans="1:11" ht="14.5" customHeight="1">
      <c r="B16" s="67" t="s">
        <v>353</v>
      </c>
      <c r="C16" s="67" t="s">
        <v>352</v>
      </c>
      <c r="D16" s="67" t="s">
        <v>12</v>
      </c>
      <c r="F16" s="120"/>
    </row>
    <row r="17" spans="1:6">
      <c r="B17" s="78"/>
      <c r="C17" s="78"/>
      <c r="D17" s="79"/>
      <c r="F17" s="120"/>
    </row>
    <row r="18" spans="1:6">
      <c r="B18" s="20" t="s">
        <v>347</v>
      </c>
      <c r="C18" s="20" t="s">
        <v>347</v>
      </c>
      <c r="D18" s="23"/>
      <c r="F18" s="120"/>
    </row>
    <row r="19" spans="1:6">
      <c r="B19" s="67" t="s">
        <v>304</v>
      </c>
      <c r="C19" s="67" t="s">
        <v>321</v>
      </c>
      <c r="D19" s="25"/>
      <c r="F19" s="120"/>
    </row>
    <row r="20" spans="1:6">
      <c r="B20" s="81"/>
      <c r="C20" s="78"/>
      <c r="D20" s="25"/>
      <c r="F20" s="120"/>
    </row>
    <row r="21" spans="1:6" ht="16.5" customHeight="1">
      <c r="F21" s="120"/>
    </row>
    <row r="22" spans="1:6">
      <c r="A22" s="15">
        <v>2</v>
      </c>
      <c r="B22" s="15" t="s">
        <v>13</v>
      </c>
      <c r="C22" s="26"/>
      <c r="D22" s="27"/>
      <c r="E22" s="28"/>
      <c r="F22" s="17" t="s">
        <v>354</v>
      </c>
    </row>
    <row r="23" spans="1:6">
      <c r="A23" s="29"/>
      <c r="B23" s="29"/>
      <c r="C23" s="30"/>
      <c r="D23" s="29"/>
      <c r="E23" s="28"/>
      <c r="F23" s="120" t="s">
        <v>405</v>
      </c>
    </row>
    <row r="24" spans="1:6">
      <c r="A24" s="18"/>
      <c r="B24" s="31" t="s">
        <v>356</v>
      </c>
      <c r="C24" s="32"/>
      <c r="D24" s="19"/>
      <c r="E24" s="8"/>
      <c r="F24" s="120"/>
    </row>
    <row r="25" spans="1:6">
      <c r="B25" s="67" t="s">
        <v>303</v>
      </c>
      <c r="C25" s="67" t="s">
        <v>14</v>
      </c>
      <c r="D25" s="67" t="s">
        <v>15</v>
      </c>
      <c r="F25" s="120"/>
    </row>
    <row r="26" spans="1:6" ht="31.5" customHeight="1">
      <c r="A26" s="33" t="str">
        <f>IF(B36="Välj sektor","➜","")</f>
        <v>➜</v>
      </c>
      <c r="B26" s="81"/>
      <c r="C26" s="81"/>
      <c r="D26" s="81"/>
      <c r="F26" s="120"/>
    </row>
    <row r="27" spans="1:6" ht="31.5" customHeight="1">
      <c r="B27" s="81"/>
      <c r="C27" s="81"/>
      <c r="D27" s="81"/>
      <c r="F27" s="120"/>
    </row>
    <row r="28" spans="1:6" ht="31.5" customHeight="1">
      <c r="B28" s="81"/>
      <c r="C28" s="81"/>
      <c r="D28" s="81"/>
      <c r="F28" s="120"/>
    </row>
    <row r="29" spans="1:6" ht="31.5" customHeight="1">
      <c r="B29" s="81"/>
      <c r="C29" s="81"/>
      <c r="D29" s="81"/>
      <c r="F29" s="120"/>
    </row>
    <row r="30" spans="1:6" ht="31.5" customHeight="1">
      <c r="B30" s="81"/>
      <c r="C30" s="81"/>
      <c r="D30" s="81"/>
      <c r="F30" s="120"/>
    </row>
    <row r="31" spans="1:6" ht="31.5" customHeight="1">
      <c r="B31" s="81"/>
      <c r="C31" s="81"/>
      <c r="D31" s="81"/>
      <c r="F31" s="120"/>
    </row>
    <row r="32" spans="1:6" ht="31.5" customHeight="1">
      <c r="B32" s="81"/>
      <c r="C32" s="81"/>
      <c r="D32" s="81"/>
      <c r="F32" s="120"/>
    </row>
    <row r="33" spans="1:6" ht="31.5" customHeight="1">
      <c r="B33" s="81"/>
      <c r="C33" s="81"/>
      <c r="D33" s="81"/>
      <c r="F33" s="120"/>
    </row>
    <row r="34" spans="1:6" ht="31.5" customHeight="1">
      <c r="B34" s="81"/>
      <c r="C34" s="81"/>
      <c r="D34" s="81"/>
      <c r="F34" s="120"/>
    </row>
    <row r="35" spans="1:6" ht="31.5" customHeight="1">
      <c r="B35" s="81"/>
      <c r="C35" s="81"/>
      <c r="D35" s="81"/>
      <c r="F35" s="120"/>
    </row>
    <row r="36" spans="1:6" ht="36.75" customHeight="1">
      <c r="B36" s="34" t="str">
        <f>IF(COUNTIF(B26:B35,"&lt;&gt;")=0,"Välj sektor",IF(COUNTIF(B26:B35,"&lt;&gt;")&lt;COUNTIF(C26:C35,"&lt;&gt;"),"Välj sektor",""))</f>
        <v>Välj sektor</v>
      </c>
      <c r="C36" s="34" t="str">
        <f>IF(COUNTIF(dv_sektorer!W2:W30,"OK")&lt;&gt;10,"Viktig samhällsfunktion stämmer ej överens med sektor",IF(COUNTIF(B26:B35,"&lt;&gt;")=COUNTIF(C26:C35,"&lt;&gt;"),"","Välj viktig samhällsfunktion"))</f>
        <v/>
      </c>
      <c r="D36" s="34" t="str">
        <f>IF(COUNTIF(dv_sektorer!X2:X30,"OK")&lt;&gt;10,"Typ av verksamhet stämmer ej överens med viktig samhällsfunktion",IF(COUNTIF(C26:C35,"&lt;&gt;")=COUNTIF(D26:D35,"&lt;&gt;"),"","Välj typ av verksamhet"))</f>
        <v/>
      </c>
      <c r="F36" s="120"/>
    </row>
    <row r="37" spans="1:6" ht="5.25" customHeight="1">
      <c r="B37" s="34"/>
      <c r="C37" s="34"/>
      <c r="D37" s="34"/>
      <c r="F37" s="120"/>
    </row>
    <row r="38" spans="1:6" ht="28.5" customHeight="1">
      <c r="A38" s="84">
        <v>3</v>
      </c>
      <c r="B38" s="112" t="s">
        <v>444</v>
      </c>
      <c r="C38" s="121"/>
      <c r="D38" s="121"/>
      <c r="F38" s="87" t="s">
        <v>354</v>
      </c>
    </row>
    <row r="39" spans="1:6">
      <c r="A39" s="35"/>
      <c r="B39" s="25"/>
      <c r="C39" s="25"/>
      <c r="D39" s="25"/>
      <c r="F39" s="120" t="s">
        <v>408</v>
      </c>
    </row>
    <row r="40" spans="1:6">
      <c r="A40" s="35"/>
      <c r="B40" s="118" t="s">
        <v>400</v>
      </c>
      <c r="C40" s="119"/>
      <c r="D40" s="119"/>
      <c r="F40" s="120"/>
    </row>
    <row r="41" spans="1:6">
      <c r="A41" s="35"/>
      <c r="B41" s="80"/>
      <c r="C41" s="8"/>
      <c r="F41" s="120"/>
    </row>
    <row r="42" spans="1:6">
      <c r="F42" s="120"/>
    </row>
    <row r="43" spans="1:6">
      <c r="B43" s="118" t="s">
        <v>401</v>
      </c>
      <c r="C43" s="119"/>
      <c r="D43" s="119"/>
      <c r="F43" s="120"/>
    </row>
    <row r="44" spans="1:6">
      <c r="B44" s="78"/>
      <c r="C44" s="8"/>
      <c r="F44" s="120"/>
    </row>
    <row r="45" spans="1:6">
      <c r="F45" s="120"/>
    </row>
    <row r="46" spans="1:6">
      <c r="B46" s="31" t="s">
        <v>413</v>
      </c>
      <c r="C46" s="14"/>
      <c r="D46" s="14"/>
      <c r="F46" s="120"/>
    </row>
    <row r="47" spans="1:6" ht="108.75" customHeight="1">
      <c r="B47" s="64" t="s">
        <v>407</v>
      </c>
      <c r="F47" s="120"/>
    </row>
    <row r="48" spans="1:6">
      <c r="A48" s="15">
        <v>4</v>
      </c>
      <c r="B48" s="112" t="s">
        <v>357</v>
      </c>
      <c r="C48" s="106"/>
      <c r="D48" s="106"/>
      <c r="F48" s="17" t="s">
        <v>354</v>
      </c>
    </row>
    <row r="49" spans="1:6" ht="14.5" customHeight="1">
      <c r="B49" s="38"/>
      <c r="F49" s="127" t="s">
        <v>404</v>
      </c>
    </row>
    <row r="50" spans="1:6">
      <c r="B50" s="39" t="s">
        <v>98</v>
      </c>
      <c r="C50" s="36"/>
      <c r="D50" s="40"/>
      <c r="F50" s="120"/>
    </row>
    <row r="51" spans="1:6">
      <c r="B51" s="97"/>
      <c r="C51" s="97"/>
      <c r="D51" s="97"/>
      <c r="F51" s="120"/>
    </row>
    <row r="52" spans="1:6" ht="66" customHeight="1">
      <c r="F52" s="120"/>
    </row>
    <row r="53" spans="1:6">
      <c r="A53" s="41">
        <v>5</v>
      </c>
      <c r="B53" s="112" t="s">
        <v>349</v>
      </c>
      <c r="C53" s="106"/>
      <c r="D53" s="106"/>
      <c r="F53" s="17" t="s">
        <v>354</v>
      </c>
    </row>
    <row r="54" spans="1:6">
      <c r="F54" s="120" t="s">
        <v>403</v>
      </c>
    </row>
    <row r="55" spans="1:6">
      <c r="B55" s="37" t="s">
        <v>98</v>
      </c>
      <c r="F55" s="120"/>
    </row>
    <row r="56" spans="1:6">
      <c r="B56" s="83"/>
      <c r="C56" s="38"/>
      <c r="D56" s="42"/>
      <c r="F56" s="120"/>
    </row>
    <row r="57" spans="1:6" ht="30.75" customHeight="1">
      <c r="F57" s="120"/>
    </row>
    <row r="58" spans="1:6">
      <c r="A58" s="15">
        <v>6</v>
      </c>
      <c r="B58" s="112" t="s">
        <v>350</v>
      </c>
      <c r="C58" s="106"/>
      <c r="D58" s="106"/>
      <c r="F58" s="17" t="s">
        <v>354</v>
      </c>
    </row>
    <row r="59" spans="1:6" ht="14.5" customHeight="1">
      <c r="F59" s="120" t="s">
        <v>402</v>
      </c>
    </row>
    <row r="60" spans="1:6">
      <c r="B60" s="37" t="s">
        <v>98</v>
      </c>
      <c r="F60" s="120"/>
    </row>
    <row r="61" spans="1:6">
      <c r="B61" s="83"/>
      <c r="C61" s="38"/>
      <c r="D61" s="42"/>
      <c r="F61" s="120"/>
    </row>
    <row r="62" spans="1:6" ht="16" customHeight="1">
      <c r="F62" s="120"/>
    </row>
    <row r="63" spans="1:6" ht="14.5" customHeight="1">
      <c r="A63" s="43">
        <v>7</v>
      </c>
      <c r="B63" s="17" t="s">
        <v>351</v>
      </c>
      <c r="C63" s="17"/>
      <c r="D63" s="17"/>
      <c r="F63" s="17" t="s">
        <v>354</v>
      </c>
    </row>
    <row r="64" spans="1:6" ht="15" customHeight="1">
      <c r="B64" s="38"/>
      <c r="F64" s="124" t="s">
        <v>389</v>
      </c>
    </row>
    <row r="65" spans="1:6" ht="14.5" customHeight="1">
      <c r="B65" s="113" t="s">
        <v>362</v>
      </c>
      <c r="C65" s="114"/>
      <c r="D65" s="115"/>
      <c r="F65" s="120"/>
    </row>
    <row r="66" spans="1:6">
      <c r="B66" s="97"/>
      <c r="C66" s="97"/>
      <c r="D66" s="97"/>
      <c r="F66" s="120"/>
    </row>
    <row r="67" spans="1:6">
      <c r="B67" s="44"/>
      <c r="C67" s="44"/>
      <c r="D67" s="44"/>
      <c r="F67" s="120"/>
    </row>
    <row r="68" spans="1:6">
      <c r="B68" s="98" t="s">
        <v>145</v>
      </c>
      <c r="C68" s="99"/>
      <c r="D68" s="100"/>
      <c r="F68" s="120"/>
    </row>
    <row r="69" spans="1:6">
      <c r="B69" s="96"/>
      <c r="C69" s="97"/>
      <c r="D69" s="97"/>
      <c r="F69" s="120"/>
    </row>
    <row r="70" spans="1:6">
      <c r="B70" s="94"/>
      <c r="C70" s="95"/>
      <c r="D70" s="95"/>
      <c r="F70" s="120"/>
    </row>
    <row r="71" spans="1:6" ht="14.5" customHeight="1">
      <c r="B71" s="101" t="s">
        <v>146</v>
      </c>
      <c r="C71" s="101"/>
      <c r="D71" s="101"/>
      <c r="F71" s="120"/>
    </row>
    <row r="72" spans="1:6">
      <c r="B72" s="102"/>
      <c r="C72" s="97"/>
      <c r="D72" s="97"/>
      <c r="F72" s="120"/>
    </row>
    <row r="73" spans="1:6">
      <c r="B73" s="65"/>
      <c r="C73" s="65"/>
      <c r="D73" s="45"/>
      <c r="F73" s="120"/>
    </row>
    <row r="74" spans="1:6">
      <c r="B74" s="103" t="s">
        <v>147</v>
      </c>
      <c r="C74" s="104"/>
      <c r="D74" s="104"/>
      <c r="F74" s="120"/>
    </row>
    <row r="75" spans="1:6">
      <c r="B75" s="96"/>
      <c r="C75" s="97"/>
      <c r="D75" s="97"/>
      <c r="F75" s="120"/>
    </row>
    <row r="76" spans="1:6">
      <c r="B76" s="25"/>
      <c r="C76" s="25"/>
      <c r="D76" s="25"/>
      <c r="F76" s="120"/>
    </row>
    <row r="77" spans="1:6">
      <c r="B77" s="103" t="s">
        <v>148</v>
      </c>
      <c r="C77" s="104"/>
      <c r="D77" s="104"/>
      <c r="F77" s="120"/>
    </row>
    <row r="78" spans="1:6">
      <c r="B78" s="96"/>
      <c r="C78" s="97"/>
      <c r="D78" s="97"/>
      <c r="F78" s="120"/>
    </row>
    <row r="79" spans="1:6" ht="24" customHeight="1">
      <c r="B79" s="46"/>
      <c r="C79" s="46"/>
      <c r="D79" s="45"/>
      <c r="F79" s="120"/>
    </row>
    <row r="80" spans="1:6" ht="14.5" customHeight="1">
      <c r="A80" s="47">
        <v>8</v>
      </c>
      <c r="B80" s="48" t="s">
        <v>346</v>
      </c>
      <c r="C80" s="48"/>
      <c r="D80" s="48"/>
      <c r="F80" s="17" t="s">
        <v>354</v>
      </c>
    </row>
    <row r="81" spans="1:6" ht="14.5" customHeight="1">
      <c r="A81" s="49"/>
      <c r="B81" s="50"/>
      <c r="C81" s="50"/>
      <c r="D81" s="50"/>
      <c r="F81" s="125" t="s">
        <v>449</v>
      </c>
    </row>
    <row r="82" spans="1:6">
      <c r="B82" s="51"/>
      <c r="C82" s="25"/>
      <c r="D82" s="25"/>
      <c r="F82" s="126"/>
    </row>
    <row r="83" spans="1:6">
      <c r="B83" s="24" t="s">
        <v>149</v>
      </c>
      <c r="C83" s="24" t="s">
        <v>150</v>
      </c>
      <c r="D83" s="67" t="s">
        <v>12</v>
      </c>
      <c r="F83" s="126"/>
    </row>
    <row r="84" spans="1:6">
      <c r="B84" s="78"/>
      <c r="C84" s="78"/>
      <c r="D84" s="79"/>
      <c r="F84" s="126"/>
    </row>
    <row r="85" spans="1:6">
      <c r="B85" s="25"/>
      <c r="C85" s="25"/>
      <c r="D85" s="25"/>
      <c r="F85" s="126"/>
    </row>
    <row r="86" spans="1:6">
      <c r="B86" s="67" t="s">
        <v>352</v>
      </c>
      <c r="C86" s="122" t="s">
        <v>360</v>
      </c>
      <c r="D86" s="122"/>
      <c r="F86" s="126"/>
    </row>
    <row r="87" spans="1:6">
      <c r="B87" s="78"/>
      <c r="C87" s="123"/>
      <c r="D87" s="123"/>
      <c r="F87" s="126"/>
    </row>
    <row r="88" spans="1:6">
      <c r="F88" s="126"/>
    </row>
    <row r="89" spans="1:6">
      <c r="A89" s="27">
        <v>9</v>
      </c>
      <c r="B89" s="105" t="s">
        <v>361</v>
      </c>
      <c r="C89" s="106"/>
      <c r="D89" s="106"/>
    </row>
    <row r="91" spans="1:6" ht="171" customHeight="1">
      <c r="B91" s="92" t="s">
        <v>450</v>
      </c>
      <c r="C91" s="93"/>
      <c r="D91" s="93"/>
    </row>
  </sheetData>
  <sheetProtection selectLockedCells="1"/>
  <dataConsolidate/>
  <mergeCells count="34">
    <mergeCell ref="F9:F21"/>
    <mergeCell ref="B38:D38"/>
    <mergeCell ref="B48:D48"/>
    <mergeCell ref="C86:D86"/>
    <mergeCell ref="C87:D87"/>
    <mergeCell ref="B66:D66"/>
    <mergeCell ref="F59:F62"/>
    <mergeCell ref="F64:F79"/>
    <mergeCell ref="F81:F88"/>
    <mergeCell ref="F23:F37"/>
    <mergeCell ref="F39:F47"/>
    <mergeCell ref="F49:F52"/>
    <mergeCell ref="F54:F57"/>
    <mergeCell ref="B1:D1"/>
    <mergeCell ref="B5:D5"/>
    <mergeCell ref="B6:D6"/>
    <mergeCell ref="B58:D58"/>
    <mergeCell ref="B65:D65"/>
    <mergeCell ref="B51:D51"/>
    <mergeCell ref="B53:D53"/>
    <mergeCell ref="B7:D7"/>
    <mergeCell ref="B40:D40"/>
    <mergeCell ref="B43:D43"/>
    <mergeCell ref="B91:D91"/>
    <mergeCell ref="B70:D70"/>
    <mergeCell ref="B69:D69"/>
    <mergeCell ref="B68:D68"/>
    <mergeCell ref="B71:D71"/>
    <mergeCell ref="B72:D72"/>
    <mergeCell ref="B74:D74"/>
    <mergeCell ref="B77:D77"/>
    <mergeCell ref="B78:D78"/>
    <mergeCell ref="B75:D75"/>
    <mergeCell ref="B89:D89"/>
  </mergeCells>
  <conditionalFormatting sqref="B68:D69 B71:D79">
    <cfRule type="expression" dxfId="46" priority="52">
      <formula>$B$66=""</formula>
    </cfRule>
  </conditionalFormatting>
  <conditionalFormatting sqref="B74:D79">
    <cfRule type="expression" dxfId="45" priority="53">
      <formula>$B$66="Vi lämnar uppgifter här och vill inte ansluta oss till ANTS"</formula>
    </cfRule>
  </conditionalFormatting>
  <conditionalFormatting sqref="B70">
    <cfRule type="expression" dxfId="44" priority="51">
      <formula>$B$66=""</formula>
    </cfRule>
  </conditionalFormatting>
  <conditionalFormatting sqref="B68:D79">
    <cfRule type="expression" dxfId="43" priority="56">
      <formula>$B$66="Vi är redan anslutna till ANTS"</formula>
    </cfRule>
  </conditionalFormatting>
  <conditionalFormatting sqref="B70:D70">
    <cfRule type="expression" dxfId="42" priority="48">
      <formula>$B$66=""</formula>
    </cfRule>
  </conditionalFormatting>
  <conditionalFormatting sqref="B46:D47">
    <cfRule type="expression" dxfId="41" priority="1">
      <formula>AND($B$41="Nej",$B$44="")</formula>
    </cfRule>
    <cfRule type="expression" dxfId="40" priority="59">
      <formula>AND($B$41="",$B$44="")</formula>
    </cfRule>
    <cfRule type="expression" dxfId="39" priority="60">
      <formula>AND($B$41="Nej",$B$44="Nej")</formula>
    </cfRule>
  </conditionalFormatting>
  <dataValidations xWindow="595" yWindow="824" count="15">
    <dataValidation type="list" allowBlank="1" promptTitle="välj sektor" prompt="(välj sektor enligt NIS2-indelning)" sqref="B27:B35" xr:uid="{CF5FFF61-E4E1-463C-91C4-E1F7D1E51BDF}">
      <formula1>CatList_All</formula1>
    </dataValidation>
    <dataValidation type="custom" showInputMessage="1" error="IP-adresser ska endast anges om ni vill lämna uppgifter eller ansluta till ANTS" promptTitle="Format för IP-adresser" prompt="Ange enstaka IP-adresser eller nummerserie, separera med _x000a_kommatecken. Adresser anges med CIDR-notation, _x000a_t. ex. 192.168.0.0/24_x000a_Vi godkänner IPv4 och IPv6._x000a_" sqref="B69:D69" xr:uid="{0ED9D230-24B4-4F89-8812-3760B74E8144}">
      <formula1>OR(B66="Vi lämnar uppgifter här och vill ansluta oss till ANTS",B66="Vi lämnar uppgifter här och vill inte ansluta oss till ANTS")</formula1>
    </dataValidation>
    <dataValidation type="custom" allowBlank="1" showInputMessage="1" showErrorMessage="1" errorTitle="Fel format!" error="Ange organisationsnummer i format &quot;nnnnnn-nnnn&quot;" promptTitle="Ange organisationsnummer" prompt="För organisationer i Sverige, ange organisationsnummer i format &quot;nnnnnn-nnnn&quot;" sqref="D11" xr:uid="{145CFCD5-8383-4F1D-B3AD-1ABEF1A21BFE}">
      <formula1>OR(   C11&lt;&gt;"Organisation i Sverige",   AND(     LEN(D11)=11,     MID(D11,7,1)="-",     ISNUMBER(VALUE(LEFT(D11,6))),     ISNUMBER(VALUE(RIGHT(D11,4)))   ) )</formula1>
    </dataValidation>
    <dataValidation type="custom" allowBlank="1" showInputMessage="1" showErrorMessage="1" errorTitle="Format" error="Ange riktnummer och telefonnummer. Exempel: +46 00 00 00" promptTitle="Telefonnummer" prompt="Ange landskod och telefonnummer. _x000a_Exempel: _x000a_+46 77 124 02 40" sqref="D17" xr:uid="{3E656312-C0C8-44C7-9C7F-769526D45A3F}">
      <formula1>AND(D17&lt;&gt;"",LEFT(D17,1)="+",ISNUMBER(VALUE(SUBSTITUTE(                 SUBSTITUTE(RIGHT(D17,LEN(D17)-1)," ",""),"-",""))))</formula1>
    </dataValidation>
    <dataValidation type="custom" allowBlank="1" showInputMessage="1" showErrorMessage="1" sqref="I12" xr:uid="{FD404AD5-7C15-43C5-AF69-6B06752F4CB2}">
      <formula1>OR(C11="",C11="Organisation i Sverige",     AND(LEN(C14)=5, ISNUMBER(VALUE(C14))),     AND(LEN(C14)=6, MID(C14,4,1)=" ", ISNUMBER(VALUE(LEFT(C14,3))), ISNUMBER(VALUE(RIGHT(C14,2)))) )</formula1>
    </dataValidation>
    <dataValidation type="custom" allowBlank="1" showInputMessage="1" showErrorMessage="1" error="För organisationer i Sverige, ange postadress i format &quot;nnn nn&quot;" prompt="För organisationer i Sverige, ange postadress i format &quot;nnn nn&quot;" sqref="C14" xr:uid="{DEE43975-DACE-4826-B07D-4DBE69F8630E}">
      <formula1>OR(C11="",C11&lt;&gt;"Organisation i Sverige",     AND(LEN(C14)=5, ISNUMBER(VALUE(C14))),     AND(LEN(C14)=6, MID(C14,4,1)=" ", ISNUMBER(VALUE(LEFT(C14,3))), ISNUMBER(VALUE(RIGHT(C14,2)))) )</formula1>
    </dataValidation>
    <dataValidation type="custom" allowBlank="1" showInputMessage="1" showErrorMessage="1" promptTitle="Telefonnummer" prompt="Ange landskod och telefonnummer. _x000a_Exempel: +46 77 124 02 40" sqref="D84" xr:uid="{B5BCB16E-30AF-4C03-85F4-03F3145F5D28}">
      <formula1>AND(D84&lt;&gt;"",LEFT(D84,1)="+",ISNUMBER(VALUE(SUBSTITUTE(SUBSTITUTE(RIGHT(D84,LEN(D84)-1)," ",""),"-",""))))</formula1>
    </dataValidation>
    <dataValidation type="custom" showInputMessage="1" error="E-postadress ska endast anges om ni vill ansluta till ANTS" promptTitle="E-postadress" prompt="E-postadressen kommer att bli inloggnings-adressen i ANTS. _x000a_Det är viktigt att adressen är personoberoende och att den _x000a_inte har ett automatiskt svar." sqref="B78:D78" xr:uid="{DC4A3539-7F5E-4179-93EA-44AF1D1EF74D}">
      <formula1>B66="Vi lämnar uppgifter här och vill ansluta oss till ANTS"</formula1>
    </dataValidation>
    <dataValidation type="custom" showInputMessage="1" error="Domännamn ska endast anges om ni vill lämna uppgifter eller ansluta till ANTS" promptTitle="Domännamn" prompt="Separera med kommatecken vid  era domännamn,_x000a_t. ex. www.exempel.se, www.exempel2.se" sqref="B72:D72" xr:uid="{B622C868-3F2C-4F01-AABA-DAF8555C06B3}">
      <formula1>B66="Vi lämnar uppgifter här och vill ansluta oss till ANTS"</formula1>
    </dataValidation>
    <dataValidation type="custom" showInputMessage="1" error="AS-nummer ska endast anges om ni vill ansluta till ANTS" promptTitle="AS-nummer" prompt="ASN (autonoma system-nummer) är unika nummer som _x000a_används för att identifiera nätverk på internet. _x000a_Anmäl endast AS-nummer om ni har ett eget autonomt system. " sqref="B75:D75" xr:uid="{CC681879-F0FF-4455-9F87-D20BE7FF3EA7}">
      <formula1>B66="Vi lämnar uppgifter här och vill ansluta oss till ANTS"</formula1>
    </dataValidation>
    <dataValidation allowBlank="1" showInputMessage="1" showErrorMessage="1" promptTitle="E-postadress" prompt="Organisationens _x000a_e-post" sqref="C17" xr:uid="{EC34C6B1-4D60-4CBD-A854-B88E5CCBA332}"/>
    <dataValidation allowBlank="1" showInputMessage="1" showErrorMessage="1" promptTitle="Postadress" prompt="Om det är samma som gatuadressen skriv:  Samma som gatuadress_x000a_" sqref="B17" xr:uid="{169F83B9-9790-4B03-99E9-BDD0F63479FE}"/>
    <dataValidation allowBlank="1" showInputMessage="1" showErrorMessage="1" promptTitle="E-post" prompt="Organisationens e-post" sqref="C87" xr:uid="{88291C6B-5F67-443A-AE91-8DF22CB1B146}"/>
    <dataValidation type="list" allowBlank="1" showErrorMessage="1" errorTitle="Fel" error="Text_x000a_" promptTitle="välj sektor" prompt="(välj sektor enligt NIS2-indelning)" sqref="B26" xr:uid="{9A60B006-064D-472D-80F1-DABE9B2C439B}">
      <formula1>CatList_All</formula1>
    </dataValidation>
    <dataValidation type="custom" allowBlank="1" showInputMessage="1" showErrorMessage="1" sqref="D46" xr:uid="{8685F7B4-BF29-455C-8211-87950D9D98B9}">
      <formula1>AND(D46&lt;&gt;"",LEFT(D46,1)="+",ISNUMBER(VALUE(SUBSTITUTE(                 SUBSTITUTE(RIGHT(D46,LEN(D46)-1)," ",""),"-",""))))</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7" id="{F7986BFB-5C01-41E2-8508-438E1FEF19B0}">
            <xm:f>AND(dv_sektorer!$V$2&lt;&gt;"",dv_sektorer!$V$3&lt;&gt;"OK")</xm:f>
            <x14:dxf>
              <fill>
                <patternFill>
                  <bgColor rgb="FFFF0000"/>
                </patternFill>
              </fill>
            </x14:dxf>
          </x14:cfRule>
          <xm:sqref>B26:B35</xm:sqref>
        </x14:conditionalFormatting>
        <x14:conditionalFormatting xmlns:xm="http://schemas.microsoft.com/office/excel/2006/main">
          <x14:cfRule type="expression" priority="36" id="{589C59F8-490D-449D-BFEB-9AD5D6838ADB}">
            <xm:f>AND($B$26&lt;&gt;"",dv_sektorer!$W$3&lt;&gt;"OK")</xm:f>
            <x14:dxf>
              <fill>
                <patternFill>
                  <bgColor rgb="FFFF0000"/>
                </patternFill>
              </fill>
            </x14:dxf>
          </x14:cfRule>
          <xm:sqref>C26:C35</xm:sqref>
        </x14:conditionalFormatting>
        <x14:conditionalFormatting xmlns:xm="http://schemas.microsoft.com/office/excel/2006/main">
          <x14:cfRule type="expression" priority="35" id="{B58A128D-980F-40ED-BCDD-CD64FC769F57}">
            <xm:f>dv_sektorer!$X$3&lt;&gt;"OK"</xm:f>
            <x14:dxf>
              <fill>
                <patternFill>
                  <bgColor rgb="FFFF0000"/>
                </patternFill>
              </fill>
            </x14:dxf>
          </x14:cfRule>
          <xm:sqref>D26:D35</xm:sqref>
        </x14:conditionalFormatting>
      </x14:conditionalFormattings>
    </ext>
    <ext xmlns:x14="http://schemas.microsoft.com/office/spreadsheetml/2009/9/main" uri="{CCE6A557-97BC-4b89-ADB6-D9C93CAAB3DF}">
      <x14:dataValidations xmlns:xm="http://schemas.microsoft.com/office/excel/2006/main" xWindow="595" yWindow="824" count="27">
        <x14:dataValidation type="list" allowBlank="1" showInputMessage="1" showErrorMessage="1" xr:uid="{5CC6619B-BF92-4C88-8984-2B871B01141D}">
          <x14:formula1>
            <xm:f>dv_sektorer!$L$2:$L$4</xm:f>
          </x14:formula1>
          <xm:sqref>C11</xm:sqref>
        </x14:dataValidation>
        <x14:dataValidation type="list" allowBlank="1" showInputMessage="1" showErrorMessage="1" xr:uid="{314D5ADA-DB0E-4285-B1FA-FC6051F42C86}">
          <x14:formula1>
            <xm:f>dv_sektorer!$M$2:$M$3</xm:f>
          </x14:formula1>
          <xm:sqref>B41 B56 B44</xm:sqref>
        </x14:dataValidation>
        <x14:dataValidation type="list" allowBlank="1" showInputMessage="1" showErrorMessage="1" xr:uid="{5B8D211E-3825-44BF-804E-4F6CB9D0CC63}">
          <x14:formula1>
            <xm:f>dv_sektorer!$N$2:$N$4</xm:f>
          </x14:formula1>
          <xm:sqref>B51:D51</xm:sqref>
        </x14:dataValidation>
        <x14:dataValidation type="list" allowBlank="1" showInputMessage="1" showErrorMessage="1" xr:uid="{E03BBD82-F169-4407-8A5A-B66A0456CEC6}">
          <x14:formula1>
            <xm:f>dv_sektorer!$P$2:$P$3</xm:f>
          </x14:formula1>
          <xm:sqref>B61</xm:sqref>
        </x14:dataValidation>
        <x14:dataValidation type="list" showInputMessage="1" xr:uid="{CD353D58-EA66-447A-AED7-54819D4B5953}">
          <x14:formula1>
            <xm:f>dv_sektorer!$Q$2:$Q$4</xm:f>
          </x14:formula1>
          <xm:sqref>B66:D66</xm:sqref>
        </x14:dataValidation>
        <x14:dataValidation type="list" showInputMessage="1" errorTitle="Fel" error="Text" xr:uid="{162A50FA-B792-4744-BEFB-C91A3FA85A6A}">
          <x14:formula1>
            <xm:f>INDIRECT("Sub_"&amp;dv_sektorer!$V$2)</xm:f>
          </x14:formula1>
          <xm:sqref>C26</xm:sqref>
        </x14:dataValidation>
        <x14:dataValidation type="list" showInputMessage="1" errorTitle="Fel" error="Text" xr:uid="{451D02BE-7E9E-495F-B272-9A7BD4A13407}">
          <x14:formula1>
            <xm:f>INDIRECT("Sub_"&amp;dv_sektorer!$V$5)</xm:f>
          </x14:formula1>
          <xm:sqref>C27</xm:sqref>
        </x14:dataValidation>
        <x14:dataValidation type="list" showInputMessage="1" errorTitle="Fel" error="Text" xr:uid="{2A35E7CC-67CF-4864-999B-523974D8EF08}">
          <x14:formula1>
            <xm:f>INDIRECT("Sub_"&amp;dv_sektorer!$V$8)</xm:f>
          </x14:formula1>
          <xm:sqref>C28</xm:sqref>
        </x14:dataValidation>
        <x14:dataValidation type="list" showInputMessage="1" errorTitle="Fel" error="Text" xr:uid="{C8E30071-4A50-4464-9051-C396CD8783CE}">
          <x14:formula1>
            <xm:f>INDIRECT("Sub_"&amp;dv_sektorer!$V$11)</xm:f>
          </x14:formula1>
          <xm:sqref>C29</xm:sqref>
        </x14:dataValidation>
        <x14:dataValidation type="list" showInputMessage="1" errorTitle="Fel" error="Text" xr:uid="{216FF0A2-F0BA-4CE7-B04A-1F30159CFFF3}">
          <x14:formula1>
            <xm:f>INDIRECT("Sub_"&amp;dv_sektorer!$V$14)</xm:f>
          </x14:formula1>
          <xm:sqref>C30</xm:sqref>
        </x14:dataValidation>
        <x14:dataValidation type="list" allowBlank="1" showInputMessage="1" showErrorMessage="1" xr:uid="{41B91934-1C2A-4043-B4ED-CA42C2C6DDCC}">
          <x14:formula1>
            <xm:f>dv_sektorer!$S$2:$S$3</xm:f>
          </x14:formula1>
          <xm:sqref>C20</xm:sqref>
        </x14:dataValidation>
        <x14:dataValidation type="list" allowBlank="1" showInputMessage="1" showErrorMessage="1" xr:uid="{B379A584-B35F-4CD7-B482-2E569926C4E3}">
          <x14:formula1>
            <xm:f>dv_sektorer!$R$2:$R$6</xm:f>
          </x14:formula1>
          <xm:sqref>B20</xm:sqref>
        </x14:dataValidation>
        <x14:dataValidation type="list" showInputMessage="1" errorTitle="Fel" error="Text" xr:uid="{71D3E498-9DC1-4CBF-835B-773FEF144DA2}">
          <x14:formula1>
            <xm:f>INDIRECT("Sub_"&amp;dv_sektorer!$V$17)</xm:f>
          </x14:formula1>
          <xm:sqref>C31</xm:sqref>
        </x14:dataValidation>
        <x14:dataValidation type="list" showInputMessage="1" errorTitle="Fel" error="Text" xr:uid="{20124C3A-48E1-4943-8DC2-62055FD49136}">
          <x14:formula1>
            <xm:f>INDIRECT("Sub_"&amp;dv_sektorer!$V$20)</xm:f>
          </x14:formula1>
          <xm:sqref>C32</xm:sqref>
        </x14:dataValidation>
        <x14:dataValidation type="list" showInputMessage="1" errorTitle="Fel" error="Text" xr:uid="{5916EE10-CBEF-4D0A-ABFB-92306712EA17}">
          <x14:formula1>
            <xm:f>INDIRECT("Sub_"&amp;dv_sektorer!$V$23)</xm:f>
          </x14:formula1>
          <xm:sqref>C33</xm:sqref>
        </x14:dataValidation>
        <x14:dataValidation type="list" showInputMessage="1" errorTitle="Fel" error="Text" xr:uid="{3B7108F2-5A9D-4050-8811-CE1D49A35F41}">
          <x14:formula1>
            <xm:f>INDIRECT("Sub_"&amp;dv_sektorer!$V$26)</xm:f>
          </x14:formula1>
          <xm:sqref>C34</xm:sqref>
        </x14:dataValidation>
        <x14:dataValidation type="list" showInputMessage="1" errorTitle="Fel" error="Text" xr:uid="{CC3A4EC9-2F32-4099-8A2A-294EF6E982F8}">
          <x14:formula1>
            <xm:f>INDIRECT("Sub_"&amp;dv_sektorer!$V$29)</xm:f>
          </x14:formula1>
          <xm:sqref>C35</xm:sqref>
        </x14:dataValidation>
        <x14:dataValidation type="list" allowBlank="1" showInputMessage="1" xr:uid="{EC993784-CCC7-4150-8C61-4D2DA277A517}">
          <x14:formula1>
            <xm:f>INDIRECT("SubSub_"&amp;dv_sektorer!W26)</xm:f>
          </x14:formula1>
          <xm:sqref>D34</xm:sqref>
        </x14:dataValidation>
        <x14:dataValidation type="list" allowBlank="1" showInputMessage="1" xr:uid="{03244731-8E27-4D4A-B536-8B1EEB4F11C8}">
          <x14:formula1>
            <xm:f>INDIRECT("SubSub_"&amp;dv_sektorer!W17)</xm:f>
          </x14:formula1>
          <xm:sqref>D31</xm:sqref>
        </x14:dataValidation>
        <x14:dataValidation type="list" allowBlank="1" showInputMessage="1" xr:uid="{036D150C-F020-4584-9502-0863A6BDDFE7}">
          <x14:formula1>
            <xm:f>INDIRECT("SubSub_"&amp;dv_sektorer!W20)</xm:f>
          </x14:formula1>
          <xm:sqref>D32</xm:sqref>
        </x14:dataValidation>
        <x14:dataValidation type="list" allowBlank="1" showInputMessage="1" xr:uid="{8AC942D8-0AFD-46C4-A41B-78748249786F}">
          <x14:formula1>
            <xm:f>INDIRECT("SubSub_"&amp;dv_sektorer!W23)</xm:f>
          </x14:formula1>
          <xm:sqref>D33</xm:sqref>
        </x14:dataValidation>
        <x14:dataValidation type="list" allowBlank="1" showInputMessage="1" xr:uid="{7FE24D95-5EF6-4828-AE2B-27F419787766}">
          <x14:formula1>
            <xm:f>INDIRECT("SubSub_"&amp;dv_sektorer!W29)</xm:f>
          </x14:formula1>
          <xm:sqref>D35</xm:sqref>
        </x14:dataValidation>
        <x14:dataValidation type="list" allowBlank="1" showInputMessage="1" xr:uid="{043CAD4F-FC0A-4132-A93E-9B133342F721}">
          <x14:formula1>
            <xm:f>INDIRECT("SubSub_"&amp;dv_sektorer!W11)</xm:f>
          </x14:formula1>
          <xm:sqref>D29</xm:sqref>
        </x14:dataValidation>
        <x14:dataValidation type="list" allowBlank="1" showInputMessage="1" xr:uid="{406CE0E5-379E-4BFC-96F9-1D7919E760BC}">
          <x14:formula1>
            <xm:f>INDIRECT("SubSub_"&amp;dv_sektorer!W14)</xm:f>
          </x14:formula1>
          <xm:sqref>D30</xm:sqref>
        </x14:dataValidation>
        <x14:dataValidation type="list" allowBlank="1" showInputMessage="1" xr:uid="{B3305243-1030-447B-935F-65E531BF626F}">
          <x14:formula1>
            <xm:f>INDIRECT("SubSub_"&amp;dv_sektorer!W5)</xm:f>
          </x14:formula1>
          <xm:sqref>D27</xm:sqref>
        </x14:dataValidation>
        <x14:dataValidation type="list" allowBlank="1" showInputMessage="1" xr:uid="{237135F8-6334-474E-8E07-7D8858B543BC}">
          <x14:formula1>
            <xm:f>INDIRECT("SubSub_"&amp;dv_sektorer!W2)</xm:f>
          </x14:formula1>
          <xm:sqref>D26</xm:sqref>
        </x14:dataValidation>
        <x14:dataValidation type="list" allowBlank="1" showInputMessage="1" xr:uid="{D6DFF246-05E6-4DCB-ABB5-4242354B8ADD}">
          <x14:formula1>
            <xm:f>INDIRECT("SubSub_"&amp;dv_sektorer!W8)</xm:f>
          </x14:formula1>
          <xm:sqref>D28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A46D9-54CC-4144-94E7-3E176043BAFA}">
  <sheetPr codeName="Blad2"/>
  <dimension ref="A1:AO118"/>
  <sheetViews>
    <sheetView topLeftCell="A19" zoomScale="85" zoomScaleNormal="85" workbookViewId="0">
      <selection activeCell="G67" sqref="G67"/>
    </sheetView>
  </sheetViews>
  <sheetFormatPr defaultColWidth="9.1796875" defaultRowHeight="14.5"/>
  <cols>
    <col min="1" max="1" width="8.26953125" style="53" bestFit="1" customWidth="1"/>
    <col min="2" max="2" width="48.81640625" style="53" bestFit="1" customWidth="1"/>
    <col min="3" max="3" width="6.26953125" style="53" customWidth="1"/>
    <col min="4" max="5" width="8.26953125" style="53" bestFit="1" customWidth="1"/>
    <col min="6" max="6" width="50.7265625" style="53" bestFit="1" customWidth="1"/>
    <col min="7" max="7" width="9.1796875" style="53"/>
    <col min="8" max="8" width="11.54296875" style="53" bestFit="1" customWidth="1"/>
    <col min="9" max="9" width="8.26953125" style="53" bestFit="1" customWidth="1"/>
    <col min="10" max="10" width="135.26953125" style="53" bestFit="1" customWidth="1"/>
    <col min="11" max="11" width="7.453125" style="53" customWidth="1"/>
    <col min="12" max="12" width="21.81640625" style="53" customWidth="1"/>
    <col min="13" max="13" width="19.453125" style="53" customWidth="1"/>
    <col min="14" max="14" width="92.1796875" style="53" customWidth="1"/>
    <col min="15" max="15" width="18.81640625" style="59" customWidth="1"/>
    <col min="16" max="16" width="10" style="59" customWidth="1"/>
    <col min="17" max="17" width="37.26953125" style="59" customWidth="1"/>
    <col min="18" max="18" width="22.81640625" style="59" customWidth="1"/>
    <col min="19" max="20" width="40.7265625" style="59" customWidth="1"/>
    <col min="21" max="21" width="22" style="53" customWidth="1"/>
    <col min="22" max="22" width="20.81640625" style="53" customWidth="1"/>
    <col min="23" max="23" width="26.54296875" style="53" customWidth="1"/>
    <col min="24" max="24" width="24.7265625" style="53" customWidth="1"/>
    <col min="25" max="25" width="29.81640625" style="53" customWidth="1"/>
    <col min="26" max="26" width="29.453125" style="53" customWidth="1"/>
    <col min="27" max="27" width="22.26953125" style="53" customWidth="1"/>
    <col min="28" max="28" width="79.7265625" style="53" customWidth="1"/>
    <col min="29" max="29" width="48.81640625" style="53" customWidth="1"/>
    <col min="30" max="30" width="6.54296875" style="53" customWidth="1"/>
    <col min="31" max="31" width="9.1796875" style="53" customWidth="1"/>
    <col min="32" max="32" width="50.7265625" style="53" customWidth="1"/>
    <col min="33" max="33" width="13.54296875" style="53" customWidth="1"/>
    <col min="34" max="36" width="13.453125" style="53" customWidth="1"/>
    <col min="37" max="37" width="9.1796875" style="59"/>
    <col min="38" max="38" width="121.26953125" style="53" bestFit="1" customWidth="1"/>
    <col min="39" max="39" width="13.54296875" style="53" bestFit="1" customWidth="1"/>
    <col min="40" max="40" width="12" style="53" bestFit="1" customWidth="1"/>
    <col min="41" max="41" width="15.26953125" style="53" bestFit="1" customWidth="1"/>
    <col min="42" max="16384" width="9.1796875" style="53"/>
  </cols>
  <sheetData>
    <row r="1" spans="1:41" ht="14.5" customHeight="1">
      <c r="A1" s="52" t="s">
        <v>152</v>
      </c>
      <c r="B1" s="52" t="s">
        <v>153</v>
      </c>
      <c r="C1" s="52"/>
      <c r="D1" s="52" t="s">
        <v>154</v>
      </c>
      <c r="E1" s="52" t="s">
        <v>152</v>
      </c>
      <c r="F1" s="52" t="s">
        <v>155</v>
      </c>
      <c r="G1" s="52"/>
      <c r="H1" s="52" t="s">
        <v>156</v>
      </c>
      <c r="I1" s="52" t="s">
        <v>154</v>
      </c>
      <c r="J1" s="52" t="s">
        <v>157</v>
      </c>
      <c r="L1" s="54" t="s">
        <v>3</v>
      </c>
      <c r="M1" s="54" t="s">
        <v>99</v>
      </c>
      <c r="N1" s="54" t="s">
        <v>105</v>
      </c>
      <c r="O1" s="54" t="s">
        <v>107</v>
      </c>
      <c r="P1" s="54" t="s">
        <v>141</v>
      </c>
      <c r="Q1" s="54" t="s">
        <v>143</v>
      </c>
      <c r="R1" s="54" t="s">
        <v>304</v>
      </c>
      <c r="S1" s="54" t="s">
        <v>321</v>
      </c>
      <c r="T1" s="53"/>
      <c r="U1" s="52" t="s">
        <v>345</v>
      </c>
      <c r="V1" s="52" t="s">
        <v>223</v>
      </c>
      <c r="W1" s="52" t="s">
        <v>224</v>
      </c>
      <c r="X1" s="52" t="s">
        <v>225</v>
      </c>
      <c r="Y1" s="52" t="s">
        <v>226</v>
      </c>
      <c r="AB1" s="55"/>
      <c r="AC1" s="52" t="s">
        <v>227</v>
      </c>
      <c r="AD1" s="52" t="s">
        <v>158</v>
      </c>
      <c r="AE1" s="52"/>
      <c r="AF1" s="52" t="s">
        <v>228</v>
      </c>
      <c r="AG1" s="52" t="s">
        <v>229</v>
      </c>
      <c r="AH1" s="52" t="s">
        <v>230</v>
      </c>
      <c r="AI1" s="53" t="s">
        <v>397</v>
      </c>
      <c r="AJ1" s="53" t="s">
        <v>398</v>
      </c>
      <c r="AK1" s="86"/>
      <c r="AL1" s="52" t="s">
        <v>231</v>
      </c>
      <c r="AM1" s="52" t="s">
        <v>229</v>
      </c>
      <c r="AN1" s="53" t="s">
        <v>397</v>
      </c>
      <c r="AO1" s="53" t="s">
        <v>398</v>
      </c>
    </row>
    <row r="2" spans="1:41" ht="14.5" customHeight="1">
      <c r="A2" s="53" t="s">
        <v>158</v>
      </c>
      <c r="B2" s="53" t="s">
        <v>16</v>
      </c>
      <c r="D2" s="53" t="s">
        <v>169</v>
      </c>
      <c r="E2" s="53" t="s">
        <v>158</v>
      </c>
      <c r="F2" s="53" t="s">
        <v>17</v>
      </c>
      <c r="H2" s="59" t="s">
        <v>184</v>
      </c>
      <c r="I2" s="60" t="s">
        <v>169</v>
      </c>
      <c r="J2" s="60" t="s">
        <v>420</v>
      </c>
      <c r="L2" s="56" t="s">
        <v>4</v>
      </c>
      <c r="M2" s="56" t="s">
        <v>100</v>
      </c>
      <c r="N2" s="57" t="s">
        <v>103</v>
      </c>
      <c r="O2" s="56" t="s">
        <v>108</v>
      </c>
      <c r="P2" s="56" t="s">
        <v>140</v>
      </c>
      <c r="Q2" s="56" t="s">
        <v>363</v>
      </c>
      <c r="R2" s="56" t="s">
        <v>68</v>
      </c>
      <c r="S2" s="56" t="s">
        <v>322</v>
      </c>
      <c r="T2" s="53"/>
      <c r="U2" s="52" t="s">
        <v>306</v>
      </c>
      <c r="V2" s="52" t="str">
        <f>IF(Anmälan!$B26="","",VLOOKUP(Anmälan!$B$26,dv_sektorer!$AC$2:$AD$501,2,0))</f>
        <v/>
      </c>
      <c r="W2" s="52" t="str">
        <f>IF(Anmälan!C26="","",VLOOKUP(Anmälan!$C$26,dv_sektorer!$AF$2:$AH$501,2,0))</f>
        <v/>
      </c>
      <c r="X2" s="52" t="str">
        <f>IF(Anmälan!$B$26="","",VLOOKUP(Anmälan!$C$26,dv_sektorer!$AF$2:$AH$201,3,0))</f>
        <v/>
      </c>
      <c r="Y2" s="52" t="str">
        <f>IF(Anmälan!$D$26="","",VLOOKUP(Anmälan!$D$26,dv_sektorer!$AL$2:$AM$201,2,0))</f>
        <v/>
      </c>
      <c r="AB2" s="14"/>
      <c r="AC2" s="53" t="s">
        <v>16</v>
      </c>
      <c r="AD2" s="53" t="s">
        <v>158</v>
      </c>
      <c r="AF2" s="53" t="s">
        <v>17</v>
      </c>
      <c r="AG2" s="53" t="s">
        <v>169</v>
      </c>
      <c r="AH2" s="53" t="s">
        <v>158</v>
      </c>
      <c r="AI2" s="53" t="str">
        <f>IF(AF2=F2,"OK","FEL")</f>
        <v>OK</v>
      </c>
      <c r="AJ2" s="53" t="str">
        <f>IF(AH2&amp;AG2=E2&amp;D2,"OK","FEL")</f>
        <v>OK</v>
      </c>
      <c r="AL2" s="60" t="s">
        <v>420</v>
      </c>
      <c r="AM2" s="53" t="s">
        <v>169</v>
      </c>
      <c r="AN2" s="53" t="str">
        <f>IF(J2=AL2,"OK","FEL")</f>
        <v>OK</v>
      </c>
      <c r="AO2" s="53" t="str">
        <f>IF(I2=AM2,"OK","FEL")</f>
        <v>OK</v>
      </c>
    </row>
    <row r="3" spans="1:41" ht="14.5" customHeight="1">
      <c r="A3" s="53" t="s">
        <v>159</v>
      </c>
      <c r="B3" s="53" t="s">
        <v>29</v>
      </c>
      <c r="D3" s="53" t="s">
        <v>170</v>
      </c>
      <c r="E3" s="53" t="s">
        <v>158</v>
      </c>
      <c r="F3" s="53" t="s">
        <v>22</v>
      </c>
      <c r="H3" s="59" t="s">
        <v>185</v>
      </c>
      <c r="I3" s="60" t="s">
        <v>169</v>
      </c>
      <c r="J3" s="60" t="s">
        <v>421</v>
      </c>
      <c r="L3" s="56" t="s">
        <v>11</v>
      </c>
      <c r="M3" s="56" t="s">
        <v>101</v>
      </c>
      <c r="N3" s="57" t="s">
        <v>104</v>
      </c>
      <c r="O3" s="56" t="s">
        <v>109</v>
      </c>
      <c r="P3" s="56" t="s">
        <v>142</v>
      </c>
      <c r="Q3" s="56" t="s">
        <v>364</v>
      </c>
      <c r="R3" s="56" t="s">
        <v>67</v>
      </c>
      <c r="S3" s="56" t="s">
        <v>323</v>
      </c>
      <c r="T3" s="53"/>
      <c r="V3" s="52" t="str">
        <f>IF(Anmälan!B26="","Fel! Välj en Sektor","OK")</f>
        <v>Fel! Välj en Sektor</v>
      </c>
      <c r="W3" s="52" t="str">
        <f>IF(AND(COUNTIFS(dv_sektorer!$F:$F,Anmälan!C26, dv_sektorer!$E:$E,V2)=0,Anmälan!C26&lt;&gt;""),"Viktig samhällsfunktion stämmer inte överens med Sektor!","OK")</f>
        <v>OK</v>
      </c>
      <c r="X3" s="52" t="str">
        <f>IF(AND(COUNTIFS(dv_sektorer!$J:$J,Anmälan!$D$26, dv_sektorer!$I:$I,$W$2)=0,Anmälan!$D$26&lt;&gt;""),"Typ av verksamhet stämmer inte överens med viktig samhällsfunktion","OK")</f>
        <v>OK</v>
      </c>
      <c r="Y3" s="52"/>
      <c r="AB3" s="14"/>
      <c r="AC3" s="53" t="s">
        <v>29</v>
      </c>
      <c r="AD3" s="53" t="s">
        <v>159</v>
      </c>
      <c r="AF3" s="53" t="s">
        <v>22</v>
      </c>
      <c r="AG3" s="53" t="s">
        <v>170</v>
      </c>
      <c r="AH3" s="53" t="s">
        <v>158</v>
      </c>
      <c r="AI3" s="53" t="str">
        <f t="shared" ref="AI3:AI14" si="0">IF(AF3=F3,"OK","FEL")</f>
        <v>OK</v>
      </c>
      <c r="AJ3" s="53" t="str">
        <f t="shared" ref="AJ3:AJ14" si="1">IF(AH3&amp;AG3=E3&amp;D3,"OK","FEL")</f>
        <v>OK</v>
      </c>
      <c r="AL3" s="60" t="s">
        <v>421</v>
      </c>
      <c r="AM3" s="53" t="s">
        <v>169</v>
      </c>
      <c r="AN3" s="53" t="str">
        <f t="shared" ref="AN3:AN66" si="2">IF(J3=AL3,"OK","FEL")</f>
        <v>OK</v>
      </c>
      <c r="AO3" s="53" t="str">
        <f t="shared" ref="AO3:AO66" si="3">IF(I3=AM3,"OK","FEL")</f>
        <v>OK</v>
      </c>
    </row>
    <row r="4" spans="1:41" ht="14.5" customHeight="1">
      <c r="A4" s="53" t="s">
        <v>160</v>
      </c>
      <c r="B4" s="53" t="s">
        <v>38</v>
      </c>
      <c r="D4" s="53" t="s">
        <v>171</v>
      </c>
      <c r="E4" s="53" t="s">
        <v>158</v>
      </c>
      <c r="F4" s="53" t="s">
        <v>24</v>
      </c>
      <c r="H4" s="59" t="s">
        <v>186</v>
      </c>
      <c r="I4" s="53" t="s">
        <v>169</v>
      </c>
      <c r="J4" s="53" t="s">
        <v>18</v>
      </c>
      <c r="L4" s="56" t="s">
        <v>418</v>
      </c>
      <c r="M4" s="56"/>
      <c r="N4" s="56" t="s">
        <v>371</v>
      </c>
      <c r="O4" s="56" t="s">
        <v>110</v>
      </c>
      <c r="P4" s="56"/>
      <c r="Q4" s="56" t="s">
        <v>365</v>
      </c>
      <c r="R4" s="56" t="s">
        <v>388</v>
      </c>
      <c r="S4" s="56"/>
      <c r="T4" s="53"/>
      <c r="AC4" s="53" t="s">
        <v>38</v>
      </c>
      <c r="AD4" s="53" t="s">
        <v>160</v>
      </c>
      <c r="AF4" s="53" t="s">
        <v>24</v>
      </c>
      <c r="AG4" s="53" t="s">
        <v>171</v>
      </c>
      <c r="AH4" s="53" t="s">
        <v>158</v>
      </c>
      <c r="AI4" s="53" t="str">
        <f t="shared" si="0"/>
        <v>OK</v>
      </c>
      <c r="AJ4" s="53" t="str">
        <f t="shared" si="1"/>
        <v>OK</v>
      </c>
      <c r="AL4" s="53" t="s">
        <v>18</v>
      </c>
      <c r="AM4" s="53" t="s">
        <v>169</v>
      </c>
      <c r="AN4" s="53" t="str">
        <f t="shared" si="2"/>
        <v>OK</v>
      </c>
      <c r="AO4" s="53" t="str">
        <f t="shared" si="3"/>
        <v>OK</v>
      </c>
    </row>
    <row r="5" spans="1:41" ht="14.5" customHeight="1">
      <c r="A5" s="53" t="s">
        <v>161</v>
      </c>
      <c r="B5" s="53" t="s">
        <v>41</v>
      </c>
      <c r="D5" s="53" t="s">
        <v>172</v>
      </c>
      <c r="E5" s="53" t="s">
        <v>158</v>
      </c>
      <c r="F5" s="60" t="s">
        <v>423</v>
      </c>
      <c r="H5" s="59" t="s">
        <v>187</v>
      </c>
      <c r="I5" s="53" t="s">
        <v>169</v>
      </c>
      <c r="J5" s="53" t="s">
        <v>19</v>
      </c>
      <c r="L5" s="56"/>
      <c r="M5" s="56"/>
      <c r="N5" s="56"/>
      <c r="O5" s="56" t="s">
        <v>111</v>
      </c>
      <c r="P5" s="56"/>
      <c r="Q5" s="56"/>
      <c r="R5" s="56" t="s">
        <v>305</v>
      </c>
      <c r="S5" s="56"/>
      <c r="T5" s="53"/>
      <c r="U5" s="52" t="s">
        <v>307</v>
      </c>
      <c r="V5" s="52" t="str">
        <f>IF(Anmälan!$B27="","",VLOOKUP(Anmälan!$B$27,dv_sektorer!$AC$2:$AD$501,2,0))</f>
        <v/>
      </c>
      <c r="W5" s="52" t="str">
        <f>IF(Anmälan!C27="","",VLOOKUP(Anmälan!$C$27,dv_sektorer!$AF$2:$AH$501,2,0))</f>
        <v/>
      </c>
      <c r="X5" s="52" t="str">
        <f>IF(Anmälan!$B$27="","",VLOOKUP(Anmälan!$C$27,dv_sektorer!$AF$2:$AH$201,3,0))</f>
        <v/>
      </c>
      <c r="Y5" s="52" t="str">
        <f>IF(Anmälan!$D$27="","",VLOOKUP(Anmälan!$D$27,dv_sektorer!$AL$2:$AM$201,2,0))</f>
        <v/>
      </c>
      <c r="AB5" s="55"/>
      <c r="AC5" s="53" t="s">
        <v>41</v>
      </c>
      <c r="AD5" s="53" t="s">
        <v>161</v>
      </c>
      <c r="AF5" s="53" t="s">
        <v>423</v>
      </c>
      <c r="AG5" s="53" t="s">
        <v>172</v>
      </c>
      <c r="AH5" s="53" t="s">
        <v>158</v>
      </c>
      <c r="AI5" s="53" t="str">
        <f t="shared" si="0"/>
        <v>OK</v>
      </c>
      <c r="AJ5" s="53" t="str">
        <f t="shared" si="1"/>
        <v>OK</v>
      </c>
      <c r="AL5" s="53" t="s">
        <v>19</v>
      </c>
      <c r="AM5" s="53" t="s">
        <v>169</v>
      </c>
      <c r="AN5" s="53" t="str">
        <f t="shared" si="2"/>
        <v>OK</v>
      </c>
      <c r="AO5" s="53" t="str">
        <f t="shared" si="3"/>
        <v>OK</v>
      </c>
    </row>
    <row r="6" spans="1:41" ht="14.5" customHeight="1">
      <c r="A6" s="53" t="s">
        <v>162</v>
      </c>
      <c r="B6" s="53" t="s">
        <v>44</v>
      </c>
      <c r="D6" s="53" t="s">
        <v>173</v>
      </c>
      <c r="E6" s="53" t="s">
        <v>159</v>
      </c>
      <c r="F6" s="53" t="s">
        <v>30</v>
      </c>
      <c r="H6" s="59" t="s">
        <v>188</v>
      </c>
      <c r="I6" s="53" t="s">
        <v>169</v>
      </c>
      <c r="J6" s="53" t="s">
        <v>20</v>
      </c>
      <c r="L6" s="56"/>
      <c r="M6" s="56"/>
      <c r="N6" s="56"/>
      <c r="O6" s="56" t="s">
        <v>112</v>
      </c>
      <c r="P6" s="56"/>
      <c r="Q6" s="56"/>
      <c r="R6" s="56" t="s">
        <v>69</v>
      </c>
      <c r="S6" s="56"/>
      <c r="T6" s="53"/>
      <c r="V6" s="52" t="str">
        <f>IF(Anmälan!B27="","Fel! Välj en Sektor","OK")</f>
        <v>Fel! Välj en Sektor</v>
      </c>
      <c r="W6" s="52" t="str">
        <f>IF(AND(COUNTIFS(dv_sektorer!$F:$F,Anmälan!C27, dv_sektorer!$E:$E,V5)=0,Anmälan!C27&lt;&gt;""),"Viktig samhällsfunktion stämmer inte överens med Sektor!","OK")</f>
        <v>OK</v>
      </c>
      <c r="X6" s="52" t="str">
        <f>IF(AND(COUNTIFS(dv_sektorer!$J:$J,Anmälan!$D$27, dv_sektorer!$I:$I,$W$5)=0,Anmälan!$D$27&lt;&gt;""),"Typ av verksamhet stämmer inte överens med viktig samhällsfunktion","OK")</f>
        <v>OK</v>
      </c>
      <c r="Y6" s="52"/>
      <c r="AB6" s="9"/>
      <c r="AC6" s="53" t="s">
        <v>44</v>
      </c>
      <c r="AD6" s="53" t="s">
        <v>162</v>
      </c>
      <c r="AF6" s="53" t="s">
        <v>30</v>
      </c>
      <c r="AG6" s="53" t="s">
        <v>173</v>
      </c>
      <c r="AH6" s="53" t="s">
        <v>159</v>
      </c>
      <c r="AI6" s="53" t="str">
        <f t="shared" si="0"/>
        <v>OK</v>
      </c>
      <c r="AJ6" s="53" t="str">
        <f t="shared" si="1"/>
        <v>OK</v>
      </c>
      <c r="AL6" s="53" t="s">
        <v>20</v>
      </c>
      <c r="AM6" s="53" t="s">
        <v>169</v>
      </c>
      <c r="AN6" s="53" t="str">
        <f t="shared" si="2"/>
        <v>OK</v>
      </c>
      <c r="AO6" s="53" t="str">
        <f t="shared" si="3"/>
        <v>OK</v>
      </c>
    </row>
    <row r="7" spans="1:41" ht="14.5" customHeight="1">
      <c r="A7" s="53" t="s">
        <v>163</v>
      </c>
      <c r="B7" s="53" t="s">
        <v>51</v>
      </c>
      <c r="D7" s="53" t="s">
        <v>174</v>
      </c>
      <c r="E7" s="53" t="s">
        <v>159</v>
      </c>
      <c r="F7" s="53" t="s">
        <v>34</v>
      </c>
      <c r="H7" s="59" t="s">
        <v>189</v>
      </c>
      <c r="I7" s="53" t="s">
        <v>169</v>
      </c>
      <c r="J7" s="53" t="s">
        <v>21</v>
      </c>
      <c r="L7" s="56"/>
      <c r="M7" s="56"/>
      <c r="N7" s="56"/>
      <c r="O7" s="56" t="s">
        <v>113</v>
      </c>
      <c r="P7" s="56"/>
      <c r="Q7" s="56"/>
      <c r="R7" s="56"/>
      <c r="S7" s="56"/>
      <c r="T7" s="53"/>
      <c r="AB7" s="9"/>
      <c r="AC7" s="53" t="s">
        <v>51</v>
      </c>
      <c r="AD7" s="53" t="s">
        <v>163</v>
      </c>
      <c r="AF7" s="53" t="s">
        <v>34</v>
      </c>
      <c r="AG7" s="53" t="s">
        <v>174</v>
      </c>
      <c r="AH7" s="53" t="s">
        <v>159</v>
      </c>
      <c r="AI7" s="53" t="str">
        <f t="shared" si="0"/>
        <v>OK</v>
      </c>
      <c r="AJ7" s="53" t="str">
        <f t="shared" si="1"/>
        <v>OK</v>
      </c>
      <c r="AL7" s="53" t="s">
        <v>21</v>
      </c>
      <c r="AM7" s="53" t="s">
        <v>169</v>
      </c>
      <c r="AN7" s="53" t="str">
        <f t="shared" si="2"/>
        <v>OK</v>
      </c>
      <c r="AO7" s="53" t="str">
        <f t="shared" si="3"/>
        <v>OK</v>
      </c>
    </row>
    <row r="8" spans="1:41" ht="14.5" customHeight="1">
      <c r="A8" s="53" t="s">
        <v>164</v>
      </c>
      <c r="B8" s="53" t="s">
        <v>53</v>
      </c>
      <c r="D8" s="53" t="s">
        <v>175</v>
      </c>
      <c r="E8" s="53" t="s">
        <v>159</v>
      </c>
      <c r="F8" s="53" t="s">
        <v>35</v>
      </c>
      <c r="H8" s="59" t="s">
        <v>190</v>
      </c>
      <c r="I8" s="60" t="s">
        <v>169</v>
      </c>
      <c r="J8" s="60" t="s">
        <v>422</v>
      </c>
      <c r="L8" s="56"/>
      <c r="M8" s="56"/>
      <c r="N8" s="56"/>
      <c r="O8" s="56" t="s">
        <v>114</v>
      </c>
      <c r="P8" s="56"/>
      <c r="Q8" s="56"/>
      <c r="R8" s="56"/>
      <c r="S8" s="56"/>
      <c r="T8" s="53"/>
      <c r="U8" s="52" t="s">
        <v>308</v>
      </c>
      <c r="V8" s="52" t="str">
        <f>IF(Anmälan!$B28="","",VLOOKUP(Anmälan!$B$28,dv_sektorer!$AC$2:$AD$501,2,0))</f>
        <v/>
      </c>
      <c r="W8" s="52" t="str">
        <f>IF(Anmälan!C28="","",VLOOKUP(Anmälan!$C$28,dv_sektorer!$AF$2:$AH$501,2,0))</f>
        <v/>
      </c>
      <c r="X8" s="52" t="str">
        <f>IF(Anmälan!$B$28="","",VLOOKUP(Anmälan!$C$28,dv_sektorer!$AF$2:$AH$201,3,0))</f>
        <v/>
      </c>
      <c r="Y8" s="52" t="str">
        <f>IF(Anmälan!$D$28="","",VLOOKUP(Anmälan!$D$28,dv_sektorer!$AL$2:$AM$201,2,0))</f>
        <v/>
      </c>
      <c r="AB8" s="9"/>
      <c r="AC8" s="53" t="s">
        <v>53</v>
      </c>
      <c r="AD8" s="53" t="s">
        <v>164</v>
      </c>
      <c r="AF8" s="53" t="s">
        <v>35</v>
      </c>
      <c r="AG8" s="53" t="s">
        <v>175</v>
      </c>
      <c r="AH8" s="53" t="s">
        <v>159</v>
      </c>
      <c r="AI8" s="53" t="str">
        <f t="shared" si="0"/>
        <v>OK</v>
      </c>
      <c r="AJ8" s="53" t="str">
        <f t="shared" si="1"/>
        <v>OK</v>
      </c>
      <c r="AL8" s="60" t="s">
        <v>422</v>
      </c>
      <c r="AM8" s="53" t="s">
        <v>169</v>
      </c>
      <c r="AN8" s="53" t="str">
        <f t="shared" si="2"/>
        <v>OK</v>
      </c>
      <c r="AO8" s="53" t="str">
        <f t="shared" si="3"/>
        <v>OK</v>
      </c>
    </row>
    <row r="9" spans="1:41" ht="14.5" customHeight="1">
      <c r="A9" s="53" t="s">
        <v>165</v>
      </c>
      <c r="B9" s="53" t="s">
        <v>55</v>
      </c>
      <c r="D9" s="53" t="s">
        <v>176</v>
      </c>
      <c r="E9" s="53" t="s">
        <v>159</v>
      </c>
      <c r="F9" s="53" t="s">
        <v>37</v>
      </c>
      <c r="H9" s="59" t="s">
        <v>191</v>
      </c>
      <c r="I9" s="53" t="s">
        <v>170</v>
      </c>
      <c r="J9" s="53" t="s">
        <v>23</v>
      </c>
      <c r="L9" s="56"/>
      <c r="M9" s="56"/>
      <c r="N9" s="56"/>
      <c r="O9" s="56" t="s">
        <v>115</v>
      </c>
      <c r="P9" s="56"/>
      <c r="Q9" s="56"/>
      <c r="R9" s="56"/>
      <c r="S9" s="56"/>
      <c r="T9" s="53"/>
      <c r="V9" s="52" t="str">
        <f>IF(Anmälan!B28="","Fel! Välj en Sektor","OK")</f>
        <v>Fel! Välj en Sektor</v>
      </c>
      <c r="W9" s="52" t="str">
        <f>IF(AND(COUNTIFS(dv_sektorer!$F:$F,Anmälan!C28, dv_sektorer!$E:$E,V8)=0,Anmälan!C28&lt;&gt;""),"Viktig samhällsfunktion stämmer inte överens med Sektor!","OK")</f>
        <v>OK</v>
      </c>
      <c r="X9" s="52" t="str">
        <f>IF(AND(COUNTIFS(dv_sektorer!$J:$J,Anmälan!$D$28, dv_sektorer!$I:$I,$W$8)=0,Anmälan!$D$28&lt;&gt;""),"Typ av verksamhet stämmer inte överens med viktig samhällsfunktion","OK")</f>
        <v>OK</v>
      </c>
      <c r="Y9" s="52"/>
      <c r="AC9" s="53" t="s">
        <v>55</v>
      </c>
      <c r="AD9" s="53" t="s">
        <v>165</v>
      </c>
      <c r="AF9" s="53" t="s">
        <v>37</v>
      </c>
      <c r="AG9" s="53" t="s">
        <v>176</v>
      </c>
      <c r="AH9" s="53" t="s">
        <v>159</v>
      </c>
      <c r="AI9" s="53" t="str">
        <f t="shared" si="0"/>
        <v>OK</v>
      </c>
      <c r="AJ9" s="53" t="str">
        <f t="shared" si="1"/>
        <v>OK</v>
      </c>
      <c r="AL9" s="53" t="s">
        <v>23</v>
      </c>
      <c r="AM9" s="53" t="s">
        <v>170</v>
      </c>
      <c r="AN9" s="53" t="str">
        <f t="shared" si="2"/>
        <v>OK</v>
      </c>
      <c r="AO9" s="53" t="str">
        <f t="shared" si="3"/>
        <v>OK</v>
      </c>
    </row>
    <row r="10" spans="1:41" ht="14.5" customHeight="1">
      <c r="A10" s="53" t="s">
        <v>166</v>
      </c>
      <c r="B10" s="53" t="s">
        <v>56</v>
      </c>
      <c r="D10" s="53" t="s">
        <v>218</v>
      </c>
      <c r="E10" s="53" t="s">
        <v>160</v>
      </c>
      <c r="F10" s="53" t="s">
        <v>39</v>
      </c>
      <c r="H10" s="59" t="s">
        <v>192</v>
      </c>
      <c r="I10" s="53" t="s">
        <v>171</v>
      </c>
      <c r="J10" s="53" t="s">
        <v>25</v>
      </c>
      <c r="L10" s="56"/>
      <c r="M10" s="56"/>
      <c r="N10" s="56"/>
      <c r="O10" s="56" t="s">
        <v>116</v>
      </c>
      <c r="P10" s="56"/>
      <c r="Q10" s="56"/>
      <c r="R10" s="56"/>
      <c r="S10" s="56"/>
      <c r="T10" s="53"/>
      <c r="AC10" s="53" t="s">
        <v>56</v>
      </c>
      <c r="AD10" s="53" t="s">
        <v>166</v>
      </c>
      <c r="AF10" s="53" t="s">
        <v>39</v>
      </c>
      <c r="AG10" s="53" t="s">
        <v>218</v>
      </c>
      <c r="AH10" s="53" t="s">
        <v>160</v>
      </c>
      <c r="AI10" s="53" t="str">
        <f t="shared" si="0"/>
        <v>OK</v>
      </c>
      <c r="AJ10" s="53" t="str">
        <f t="shared" si="1"/>
        <v>OK</v>
      </c>
      <c r="AL10" s="53" t="s">
        <v>25</v>
      </c>
      <c r="AM10" s="53" t="s">
        <v>171</v>
      </c>
      <c r="AN10" s="53" t="str">
        <f t="shared" si="2"/>
        <v>OK</v>
      </c>
      <c r="AO10" s="53" t="str">
        <f t="shared" si="3"/>
        <v>OK</v>
      </c>
    </row>
    <row r="11" spans="1:41" ht="14.5" customHeight="1">
      <c r="A11" s="53" t="s">
        <v>167</v>
      </c>
      <c r="B11" s="53" t="s">
        <v>57</v>
      </c>
      <c r="D11" s="53" t="s">
        <v>219</v>
      </c>
      <c r="E11" s="53" t="s">
        <v>161</v>
      </c>
      <c r="F11" s="53" t="s">
        <v>367</v>
      </c>
      <c r="H11" s="59" t="s">
        <v>193</v>
      </c>
      <c r="I11" s="53" t="s">
        <v>171</v>
      </c>
      <c r="J11" s="53" t="s">
        <v>26</v>
      </c>
      <c r="L11" s="56"/>
      <c r="M11" s="56"/>
      <c r="N11" s="56"/>
      <c r="O11" s="56" t="s">
        <v>117</v>
      </c>
      <c r="P11" s="56"/>
      <c r="Q11" s="56"/>
      <c r="R11" s="56"/>
      <c r="S11" s="56"/>
      <c r="T11" s="53"/>
      <c r="U11" s="52" t="s">
        <v>309</v>
      </c>
      <c r="V11" s="52" t="str">
        <f>IF(Anmälan!$B29="","",VLOOKUP(Anmälan!$B$29,dv_sektorer!$AC$2:$AD$501,2,0))</f>
        <v/>
      </c>
      <c r="W11" s="52" t="str">
        <f>IF(Anmälan!C29="","",VLOOKUP(Anmälan!$C$29,dv_sektorer!$AF$2:$AH$501,2,0))</f>
        <v/>
      </c>
      <c r="X11" s="52" t="str">
        <f>IF(Anmälan!$B$29="","",VLOOKUP(Anmälan!$C$29,dv_sektorer!$AF$2:$AH$201,3,0))</f>
        <v/>
      </c>
      <c r="Y11" s="52" t="str">
        <f>IF(Anmälan!$D$29="","",VLOOKUP(Anmälan!$D$29,dv_sektorer!$AL$2:$AM$201,2,0))</f>
        <v/>
      </c>
      <c r="AC11" s="53" t="s">
        <v>57</v>
      </c>
      <c r="AD11" s="53" t="s">
        <v>167</v>
      </c>
      <c r="AF11" s="53" t="s">
        <v>367</v>
      </c>
      <c r="AG11" s="53" t="s">
        <v>219</v>
      </c>
      <c r="AH11" s="53" t="s">
        <v>161</v>
      </c>
      <c r="AI11" s="53" t="str">
        <f t="shared" si="0"/>
        <v>OK</v>
      </c>
      <c r="AJ11" s="53" t="str">
        <f t="shared" si="1"/>
        <v>OK</v>
      </c>
      <c r="AL11" s="53" t="s">
        <v>26</v>
      </c>
      <c r="AM11" s="53" t="s">
        <v>171</v>
      </c>
      <c r="AN11" s="53" t="str">
        <f t="shared" si="2"/>
        <v>OK</v>
      </c>
      <c r="AO11" s="53" t="str">
        <f t="shared" si="3"/>
        <v>OK</v>
      </c>
    </row>
    <row r="12" spans="1:41" ht="14.5" customHeight="1">
      <c r="A12" s="53" t="s">
        <v>168</v>
      </c>
      <c r="B12" s="53" t="s">
        <v>59</v>
      </c>
      <c r="D12" s="53" t="s">
        <v>232</v>
      </c>
      <c r="E12" s="53" t="s">
        <v>162</v>
      </c>
      <c r="F12" s="53" t="s">
        <v>45</v>
      </c>
      <c r="H12" s="59" t="s">
        <v>194</v>
      </c>
      <c r="I12" s="53" t="s">
        <v>171</v>
      </c>
      <c r="J12" s="62" t="s">
        <v>27</v>
      </c>
      <c r="L12" s="56"/>
      <c r="M12" s="56"/>
      <c r="N12" s="56"/>
      <c r="O12" s="56" t="s">
        <v>118</v>
      </c>
      <c r="P12" s="56"/>
      <c r="Q12" s="56"/>
      <c r="R12" s="56"/>
      <c r="S12" s="56"/>
      <c r="T12" s="53"/>
      <c r="V12" s="52" t="str">
        <f>IF(Anmälan!B29="","Fel! Välj en Sektor","OK")</f>
        <v>Fel! Välj en Sektor</v>
      </c>
      <c r="W12" s="52" t="str">
        <f>IF(AND(COUNTIFS(dv_sektorer!$F:$F,Anmälan!C29, dv_sektorer!$E:$E,V11)=0,Anmälan!C29&lt;&gt;""),"Viktig samhällsfunktion stämmer inte överens med Sektor!","OK")</f>
        <v>OK</v>
      </c>
      <c r="X12" s="52" t="str">
        <f>IF(AND(COUNTIFS(dv_sektorer!$J:$J,Anmälan!$D$29, dv_sektorer!$I:$I,$W$11)=0,Anmälan!$D$29&lt;&gt;""),"Typ av verksamhet stämmer inte överens med viktig samhällsfunktion","OK")</f>
        <v>OK</v>
      </c>
      <c r="Y12" s="52"/>
      <c r="AC12" s="53" t="s">
        <v>59</v>
      </c>
      <c r="AD12" s="53" t="s">
        <v>168</v>
      </c>
      <c r="AF12" s="53" t="s">
        <v>45</v>
      </c>
      <c r="AG12" s="53" t="s">
        <v>232</v>
      </c>
      <c r="AH12" s="53" t="s">
        <v>162</v>
      </c>
      <c r="AI12" s="53" t="str">
        <f t="shared" si="0"/>
        <v>OK</v>
      </c>
      <c r="AJ12" s="53" t="str">
        <f t="shared" si="1"/>
        <v>OK</v>
      </c>
      <c r="AL12" s="53" t="s">
        <v>27</v>
      </c>
      <c r="AM12" s="53" t="s">
        <v>171</v>
      </c>
      <c r="AN12" s="53" t="str">
        <f t="shared" si="2"/>
        <v>OK</v>
      </c>
      <c r="AO12" s="53" t="str">
        <f t="shared" si="3"/>
        <v>OK</v>
      </c>
    </row>
    <row r="13" spans="1:41" ht="14.5" customHeight="1">
      <c r="A13" s="53" t="s">
        <v>177</v>
      </c>
      <c r="B13" s="53" t="s">
        <v>60</v>
      </c>
      <c r="D13" s="53" t="s">
        <v>233</v>
      </c>
      <c r="E13" s="53" t="s">
        <v>162</v>
      </c>
      <c r="F13" s="53" t="s">
        <v>47</v>
      </c>
      <c r="H13" s="59" t="s">
        <v>195</v>
      </c>
      <c r="I13" s="60" t="s">
        <v>172</v>
      </c>
      <c r="J13" s="60" t="s">
        <v>424</v>
      </c>
      <c r="L13" s="56"/>
      <c r="M13" s="56"/>
      <c r="N13" s="56"/>
      <c r="O13" s="56" t="s">
        <v>119</v>
      </c>
      <c r="P13" s="56"/>
      <c r="Q13" s="56"/>
      <c r="R13" s="56"/>
      <c r="S13" s="56"/>
      <c r="T13" s="58"/>
      <c r="AC13" s="53" t="s">
        <v>60</v>
      </c>
      <c r="AD13" s="53" t="s">
        <v>177</v>
      </c>
      <c r="AF13" s="53" t="s">
        <v>47</v>
      </c>
      <c r="AG13" s="53" t="s">
        <v>233</v>
      </c>
      <c r="AH13" s="53" t="s">
        <v>162</v>
      </c>
      <c r="AI13" s="53" t="str">
        <f t="shared" si="0"/>
        <v>OK</v>
      </c>
      <c r="AJ13" s="53" t="str">
        <f t="shared" si="1"/>
        <v>OK</v>
      </c>
      <c r="AL13" s="60" t="s">
        <v>424</v>
      </c>
      <c r="AM13" s="53" t="s">
        <v>172</v>
      </c>
      <c r="AN13" s="53" t="str">
        <f t="shared" si="2"/>
        <v>OK</v>
      </c>
      <c r="AO13" s="53" t="str">
        <f t="shared" si="3"/>
        <v>OK</v>
      </c>
    </row>
    <row r="14" spans="1:41" ht="14.5" customHeight="1">
      <c r="A14" s="53" t="s">
        <v>178</v>
      </c>
      <c r="B14" s="53" t="s">
        <v>61</v>
      </c>
      <c r="D14" s="53" t="s">
        <v>238</v>
      </c>
      <c r="E14" s="53" t="s">
        <v>162</v>
      </c>
      <c r="F14" s="53" t="s">
        <v>44</v>
      </c>
      <c r="H14" s="59" t="s">
        <v>196</v>
      </c>
      <c r="I14" s="60" t="s">
        <v>172</v>
      </c>
      <c r="J14" s="60" t="s">
        <v>369</v>
      </c>
      <c r="L14" s="56"/>
      <c r="M14" s="56"/>
      <c r="N14" s="56"/>
      <c r="O14" s="56" t="s">
        <v>120</v>
      </c>
      <c r="P14" s="56"/>
      <c r="Q14" s="56"/>
      <c r="R14" s="56"/>
      <c r="S14" s="56"/>
      <c r="T14" s="58"/>
      <c r="U14" s="52" t="s">
        <v>310</v>
      </c>
      <c r="V14" s="52" t="str">
        <f>IF(Anmälan!$B30="","",VLOOKUP(Anmälan!$B$30,dv_sektorer!$AC$2:$AD$501,2,0))</f>
        <v/>
      </c>
      <c r="W14" s="52" t="str">
        <f>IF(Anmälan!C30="","",VLOOKUP(Anmälan!$C$30,dv_sektorer!$AF$2:$AH$501,2,0))</f>
        <v/>
      </c>
      <c r="X14" s="52" t="str">
        <f>IF(Anmälan!$B$30="","",VLOOKUP(Anmälan!$C$30,dv_sektorer!$AF$2:$AH$201,3,0))</f>
        <v/>
      </c>
      <c r="Y14" s="52" t="str">
        <f>IF(Anmälan!$D$30="","",VLOOKUP(Anmälan!$D$30,dv_sektorer!$AL$2:$AM$201,2,0))</f>
        <v/>
      </c>
      <c r="AC14" s="53" t="s">
        <v>61</v>
      </c>
      <c r="AD14" s="53" t="s">
        <v>178</v>
      </c>
      <c r="AF14" s="53" t="s">
        <v>44</v>
      </c>
      <c r="AG14" s="53" t="s">
        <v>238</v>
      </c>
      <c r="AH14" s="53" t="s">
        <v>162</v>
      </c>
      <c r="AI14" s="53" t="str">
        <f t="shared" si="0"/>
        <v>OK</v>
      </c>
      <c r="AJ14" s="53" t="str">
        <f t="shared" si="1"/>
        <v>OK</v>
      </c>
      <c r="AL14" s="60" t="s">
        <v>369</v>
      </c>
      <c r="AM14" s="53" t="s">
        <v>172</v>
      </c>
      <c r="AN14" s="53" t="str">
        <f t="shared" si="2"/>
        <v>OK</v>
      </c>
      <c r="AO14" s="53" t="str">
        <f t="shared" si="3"/>
        <v>OK</v>
      </c>
    </row>
    <row r="15" spans="1:41" ht="14.5" customHeight="1">
      <c r="A15" s="53" t="s">
        <v>179</v>
      </c>
      <c r="B15" s="53" t="s">
        <v>62</v>
      </c>
      <c r="D15" s="53" t="s">
        <v>240</v>
      </c>
      <c r="E15" s="53" t="s">
        <v>163</v>
      </c>
      <c r="F15" s="60" t="s">
        <v>52</v>
      </c>
      <c r="H15" s="59" t="s">
        <v>197</v>
      </c>
      <c r="I15" s="60" t="s">
        <v>172</v>
      </c>
      <c r="J15" s="60" t="s">
        <v>425</v>
      </c>
      <c r="L15" s="56"/>
      <c r="M15" s="56"/>
      <c r="N15" s="56"/>
      <c r="O15" s="56" t="s">
        <v>121</v>
      </c>
      <c r="P15" s="56"/>
      <c r="Q15" s="56"/>
      <c r="R15" s="56"/>
      <c r="S15" s="56"/>
      <c r="T15" s="58"/>
      <c r="V15" s="52" t="str">
        <f>IF(Anmälan!B30="","Fel! Välj en Sektor","OK")</f>
        <v>Fel! Välj en Sektor</v>
      </c>
      <c r="W15" s="52" t="str">
        <f>IF(AND(COUNTIFS(dv_sektorer!$F:$F,Anmälan!C30, dv_sektorer!$E:$E,V14)=0,Anmälan!C30&lt;&gt;""),"Viktig samhällsfunktion stämmer inte överens med Sektor!","OK")</f>
        <v>OK</v>
      </c>
      <c r="X15" s="52" t="str">
        <f>IF(AND(COUNTIFS(dv_sektorer!$J:$J,Anmälan!$D$30, dv_sektorer!$I:$I,$W$14)=0,Anmälan!$D$30&lt;&gt;""),"Typ av verksamhet stämmer inte överens med viktig samhällsfunktion","OK")</f>
        <v>OK</v>
      </c>
      <c r="Y15" s="52"/>
      <c r="AC15" s="53" t="s">
        <v>62</v>
      </c>
      <c r="AD15" s="53" t="s">
        <v>179</v>
      </c>
      <c r="AF15" s="53" t="s">
        <v>52</v>
      </c>
      <c r="AG15" s="53" t="s">
        <v>240</v>
      </c>
      <c r="AH15" s="53" t="s">
        <v>163</v>
      </c>
      <c r="AI15" s="53" t="str">
        <f t="shared" ref="AI15:AI29" si="4">IF(AF15=F15,"OK","FEL")</f>
        <v>OK</v>
      </c>
      <c r="AJ15" s="53" t="str">
        <f t="shared" ref="AJ15:AJ29" si="5">IF(AH15&amp;AG15=E15&amp;D15,"OK","FEL")</f>
        <v>OK</v>
      </c>
      <c r="AL15" s="60" t="s">
        <v>425</v>
      </c>
      <c r="AM15" s="53" t="s">
        <v>172</v>
      </c>
      <c r="AN15" s="53" t="str">
        <f t="shared" si="2"/>
        <v>OK</v>
      </c>
      <c r="AO15" s="53" t="str">
        <f t="shared" si="3"/>
        <v>OK</v>
      </c>
    </row>
    <row r="16" spans="1:41" ht="14.5" customHeight="1">
      <c r="A16" s="53" t="s">
        <v>180</v>
      </c>
      <c r="B16" s="53" t="s">
        <v>64</v>
      </c>
      <c r="D16" s="53" t="s">
        <v>243</v>
      </c>
      <c r="E16" s="53" t="s">
        <v>164</v>
      </c>
      <c r="F16" s="60" t="s">
        <v>54</v>
      </c>
      <c r="H16" s="59" t="s">
        <v>198</v>
      </c>
      <c r="I16" s="60" t="s">
        <v>172</v>
      </c>
      <c r="J16" s="60" t="s">
        <v>426</v>
      </c>
      <c r="L16" s="56"/>
      <c r="M16" s="56"/>
      <c r="N16" s="56"/>
      <c r="O16" s="56" t="s">
        <v>122</v>
      </c>
      <c r="P16" s="56"/>
      <c r="Q16" s="56"/>
      <c r="R16" s="56"/>
      <c r="S16" s="56"/>
      <c r="T16" s="58"/>
      <c r="AC16" s="53" t="s">
        <v>64</v>
      </c>
      <c r="AD16" s="53" t="s">
        <v>180</v>
      </c>
      <c r="AF16" s="53" t="s">
        <v>54</v>
      </c>
      <c r="AG16" s="53" t="s">
        <v>243</v>
      </c>
      <c r="AH16" s="53" t="s">
        <v>164</v>
      </c>
      <c r="AI16" s="53" t="str">
        <f t="shared" si="4"/>
        <v>OK</v>
      </c>
      <c r="AJ16" s="53" t="str">
        <f t="shared" si="5"/>
        <v>OK</v>
      </c>
      <c r="AL16" s="60" t="s">
        <v>426</v>
      </c>
      <c r="AM16" s="53" t="s">
        <v>172</v>
      </c>
      <c r="AN16" s="53" t="str">
        <f t="shared" si="2"/>
        <v>OK</v>
      </c>
      <c r="AO16" s="53" t="str">
        <f t="shared" si="3"/>
        <v>OK</v>
      </c>
    </row>
    <row r="17" spans="1:41" ht="14.5" customHeight="1">
      <c r="A17" s="53" t="s">
        <v>181</v>
      </c>
      <c r="B17" s="53" t="s">
        <v>70</v>
      </c>
      <c r="D17" s="53" t="s">
        <v>244</v>
      </c>
      <c r="E17" s="53" t="s">
        <v>165</v>
      </c>
      <c r="F17" s="60" t="s">
        <v>430</v>
      </c>
      <c r="H17" s="59" t="s">
        <v>199</v>
      </c>
      <c r="I17" s="60" t="s">
        <v>172</v>
      </c>
      <c r="J17" s="60" t="s">
        <v>427</v>
      </c>
      <c r="L17" s="56"/>
      <c r="M17" s="56"/>
      <c r="N17" s="56"/>
      <c r="O17" s="56" t="s">
        <v>123</v>
      </c>
      <c r="P17" s="56"/>
      <c r="Q17" s="56"/>
      <c r="R17" s="56"/>
      <c r="S17" s="56"/>
      <c r="T17" s="58"/>
      <c r="U17" s="52" t="s">
        <v>326</v>
      </c>
      <c r="V17" s="52" t="str">
        <f>IF(Anmälan!$B31="","",VLOOKUP(Anmälan!$B$31,dv_sektorer!$AC$2:$AD$501,2,0))</f>
        <v/>
      </c>
      <c r="W17" s="52" t="str">
        <f>IF(Anmälan!C31="","",VLOOKUP(Anmälan!$C$31,dv_sektorer!$AF$2:$AH$501,2,0))</f>
        <v/>
      </c>
      <c r="X17" s="52" t="str">
        <f>IF(Anmälan!$B$31="","",VLOOKUP(Anmälan!$C$31,dv_sektorer!$AF$2:$AH$201,3,0))</f>
        <v/>
      </c>
      <c r="Y17" s="52" t="str">
        <f>IF(Anmälan!$D$31="","",VLOOKUP(Anmälan!$D$31,dv_sektorer!$AL$2:$AM$201,2,0))</f>
        <v/>
      </c>
      <c r="AC17" s="53" t="s">
        <v>70</v>
      </c>
      <c r="AD17" s="53" t="s">
        <v>181</v>
      </c>
      <c r="AF17" s="60" t="s">
        <v>430</v>
      </c>
      <c r="AG17" s="53" t="s">
        <v>244</v>
      </c>
      <c r="AH17" s="53" t="s">
        <v>165</v>
      </c>
      <c r="AI17" s="53" t="str">
        <f t="shared" si="4"/>
        <v>OK</v>
      </c>
      <c r="AJ17" s="53" t="str">
        <f t="shared" si="5"/>
        <v>OK</v>
      </c>
      <c r="AL17" s="60" t="s">
        <v>427</v>
      </c>
      <c r="AM17" s="53" t="s">
        <v>172</v>
      </c>
      <c r="AN17" s="53" t="str">
        <f t="shared" si="2"/>
        <v>OK</v>
      </c>
      <c r="AO17" s="53" t="str">
        <f t="shared" si="3"/>
        <v>OK</v>
      </c>
    </row>
    <row r="18" spans="1:41" ht="14.5" customHeight="1">
      <c r="A18" s="53" t="s">
        <v>182</v>
      </c>
      <c r="B18" s="53" t="s">
        <v>74</v>
      </c>
      <c r="D18" s="53" t="s">
        <v>247</v>
      </c>
      <c r="E18" s="53" t="s">
        <v>166</v>
      </c>
      <c r="F18" s="53" t="s">
        <v>56</v>
      </c>
      <c r="H18" s="59" t="s">
        <v>200</v>
      </c>
      <c r="I18" s="60" t="s">
        <v>172</v>
      </c>
      <c r="J18" s="60" t="s">
        <v>428</v>
      </c>
      <c r="L18" s="56"/>
      <c r="M18" s="56"/>
      <c r="N18" s="56"/>
      <c r="O18" s="56" t="s">
        <v>124</v>
      </c>
      <c r="P18" s="56"/>
      <c r="Q18" s="56"/>
      <c r="R18" s="56"/>
      <c r="S18" s="56"/>
      <c r="T18" s="58"/>
      <c r="V18" s="52" t="str">
        <f>IF(Anmälan!B31="","Fel! Välj en Sektor","OK")</f>
        <v>Fel! Välj en Sektor</v>
      </c>
      <c r="W18" s="52" t="str">
        <f>IF(AND(COUNTIFS(dv_sektorer!$F:$F,Anmälan!C31, dv_sektorer!$E:$E,V17)=0,Anmälan!C31&lt;&gt;""),"Viktig samhällsfunktion stämmer inte överens med Sektor!","OK")</f>
        <v>OK</v>
      </c>
      <c r="X18" s="52" t="str">
        <f>IF(AND(COUNTIFS(dv_sektorer!$J:$J,Anmälan!$D$31, dv_sektorer!$I:$I,$W$17)=0,Anmälan!$D$31&lt;&gt;""),"Typ av verksamhet stämmer inte överens med viktig samhällsfunktion","OK")</f>
        <v>OK</v>
      </c>
      <c r="Y18" s="52"/>
      <c r="AC18" s="53" t="s">
        <v>74</v>
      </c>
      <c r="AD18" s="53" t="s">
        <v>182</v>
      </c>
      <c r="AF18" s="53" t="s">
        <v>56</v>
      </c>
      <c r="AG18" s="53" t="s">
        <v>247</v>
      </c>
      <c r="AH18" s="53" t="s">
        <v>166</v>
      </c>
      <c r="AI18" s="53" t="str">
        <f t="shared" si="4"/>
        <v>OK</v>
      </c>
      <c r="AJ18" s="53" t="str">
        <f t="shared" si="5"/>
        <v>OK</v>
      </c>
      <c r="AL18" s="60" t="s">
        <v>428</v>
      </c>
      <c r="AM18" s="53" t="s">
        <v>172</v>
      </c>
      <c r="AN18" s="53" t="str">
        <f t="shared" si="2"/>
        <v>OK</v>
      </c>
      <c r="AO18" s="53" t="str">
        <f t="shared" si="3"/>
        <v>OK</v>
      </c>
    </row>
    <row r="19" spans="1:41" ht="14.5" customHeight="1">
      <c r="A19" s="53" t="s">
        <v>183</v>
      </c>
      <c r="B19" s="53" t="s">
        <v>79</v>
      </c>
      <c r="D19" s="53" t="s">
        <v>255</v>
      </c>
      <c r="E19" s="53" t="s">
        <v>167</v>
      </c>
      <c r="F19" s="60" t="s">
        <v>372</v>
      </c>
      <c r="H19" s="59" t="s">
        <v>201</v>
      </c>
      <c r="I19" s="60" t="s">
        <v>172</v>
      </c>
      <c r="J19" s="60" t="s">
        <v>28</v>
      </c>
      <c r="L19" s="56"/>
      <c r="M19" s="56"/>
      <c r="N19" s="56"/>
      <c r="O19" s="56" t="s">
        <v>125</v>
      </c>
      <c r="P19" s="56"/>
      <c r="Q19" s="56"/>
      <c r="R19" s="56"/>
      <c r="S19" s="56"/>
      <c r="T19" s="58"/>
      <c r="AC19" s="53" t="s">
        <v>79</v>
      </c>
      <c r="AD19" s="53" t="s">
        <v>183</v>
      </c>
      <c r="AF19" s="60" t="s">
        <v>372</v>
      </c>
      <c r="AG19" s="53" t="s">
        <v>255</v>
      </c>
      <c r="AH19" s="53" t="s">
        <v>167</v>
      </c>
      <c r="AI19" s="53" t="str">
        <f t="shared" si="4"/>
        <v>OK</v>
      </c>
      <c r="AJ19" s="53" t="str">
        <f t="shared" si="5"/>
        <v>OK</v>
      </c>
      <c r="AL19" s="60" t="s">
        <v>28</v>
      </c>
      <c r="AM19" s="53" t="s">
        <v>172</v>
      </c>
      <c r="AN19" s="53" t="str">
        <f t="shared" si="2"/>
        <v>OK</v>
      </c>
      <c r="AO19" s="53" t="str">
        <f t="shared" si="3"/>
        <v>OK</v>
      </c>
    </row>
    <row r="20" spans="1:41" ht="14.5" customHeight="1">
      <c r="D20" s="53" t="s">
        <v>256</v>
      </c>
      <c r="E20" s="53" t="s">
        <v>168</v>
      </c>
      <c r="F20" s="53" t="s">
        <v>58</v>
      </c>
      <c r="H20" s="59" t="s">
        <v>202</v>
      </c>
      <c r="I20" s="60" t="s">
        <v>172</v>
      </c>
      <c r="J20" s="60" t="s">
        <v>429</v>
      </c>
      <c r="L20" s="56"/>
      <c r="M20" s="56"/>
      <c r="N20" s="56"/>
      <c r="O20" s="56" t="s">
        <v>126</v>
      </c>
      <c r="P20" s="56"/>
      <c r="Q20" s="56"/>
      <c r="R20" s="56"/>
      <c r="S20" s="56"/>
      <c r="T20" s="58"/>
      <c r="U20" s="52" t="s">
        <v>327</v>
      </c>
      <c r="V20" s="52" t="str">
        <f>IF(Anmälan!$B32="","",VLOOKUP(Anmälan!$B$32,dv_sektorer!$AC$2:$AD$501,2,0))</f>
        <v/>
      </c>
      <c r="W20" s="52" t="str">
        <f>IF(Anmälan!C32="","",VLOOKUP(Anmälan!$C$32,dv_sektorer!$AF$2:$AH$501,2,0))</f>
        <v/>
      </c>
      <c r="X20" s="52" t="str">
        <f>IF(Anmälan!$B$32="","",VLOOKUP(Anmälan!$C$32,dv_sektorer!$AF$2:$AH$201,3,0))</f>
        <v/>
      </c>
      <c r="Y20" s="52" t="str">
        <f>IF(Anmälan!$D$32="","",VLOOKUP(Anmälan!$D$32,dv_sektorer!$AL$2:$AM$201,2,0))</f>
        <v/>
      </c>
      <c r="AF20" s="59" t="s">
        <v>58</v>
      </c>
      <c r="AG20" s="53" t="s">
        <v>256</v>
      </c>
      <c r="AH20" s="53" t="s">
        <v>168</v>
      </c>
      <c r="AI20" s="53" t="str">
        <f t="shared" si="4"/>
        <v>OK</v>
      </c>
      <c r="AJ20" s="53" t="str">
        <f t="shared" si="5"/>
        <v>OK</v>
      </c>
      <c r="AL20" s="60" t="s">
        <v>429</v>
      </c>
      <c r="AM20" s="53" t="s">
        <v>172</v>
      </c>
      <c r="AN20" s="53" t="str">
        <f t="shared" si="2"/>
        <v>OK</v>
      </c>
      <c r="AO20" s="53" t="str">
        <f t="shared" si="3"/>
        <v>OK</v>
      </c>
    </row>
    <row r="21" spans="1:41" ht="14.5" customHeight="1">
      <c r="D21" s="53" t="s">
        <v>260</v>
      </c>
      <c r="E21" s="53" t="s">
        <v>168</v>
      </c>
      <c r="F21" s="53" t="s">
        <v>59</v>
      </c>
      <c r="H21" s="59" t="s">
        <v>203</v>
      </c>
      <c r="I21" s="53" t="s">
        <v>173</v>
      </c>
      <c r="J21" s="53" t="s">
        <v>31</v>
      </c>
      <c r="L21" s="56"/>
      <c r="M21" s="56"/>
      <c r="N21" s="56"/>
      <c r="O21" s="56" t="s">
        <v>127</v>
      </c>
      <c r="P21" s="56"/>
      <c r="Q21" s="56"/>
      <c r="R21" s="56"/>
      <c r="S21" s="56"/>
      <c r="T21" s="58"/>
      <c r="V21" s="52" t="str">
        <f>IF(Anmälan!B32="","Fel! Välj en Sektor","OK")</f>
        <v>Fel! Välj en Sektor</v>
      </c>
      <c r="W21" s="52" t="str">
        <f>IF(AND(COUNTIFS(dv_sektorer!$F:$F,Anmälan!C32, dv_sektorer!$E:$E,V20)=0,Anmälan!C32&lt;&gt;""),"Viktig samhällsfunktion stämmer inte överens med Sektor!","OK")</f>
        <v>OK</v>
      </c>
      <c r="X21" s="52" t="str">
        <f>IF(AND(COUNTIFS(dv_sektorer!$J:$J,Anmälan!$D$32, dv_sektorer!$I:$I,$W$20)=0,Anmälan!$D$32&lt;&gt;""),"Typ av verksamhet stämmer inte överens med viktig samhällsfunktion","OK")</f>
        <v>OK</v>
      </c>
      <c r="Y21" s="52"/>
      <c r="AF21" s="60" t="s">
        <v>59</v>
      </c>
      <c r="AG21" s="53" t="s">
        <v>260</v>
      </c>
      <c r="AH21" s="53" t="s">
        <v>168</v>
      </c>
      <c r="AI21" s="53" t="str">
        <f t="shared" si="4"/>
        <v>OK</v>
      </c>
      <c r="AJ21" s="53" t="str">
        <f t="shared" si="5"/>
        <v>OK</v>
      </c>
      <c r="AL21" s="53" t="s">
        <v>31</v>
      </c>
      <c r="AM21" s="53" t="s">
        <v>173</v>
      </c>
      <c r="AN21" s="53" t="str">
        <f t="shared" si="2"/>
        <v>OK</v>
      </c>
      <c r="AO21" s="53" t="str">
        <f t="shared" si="3"/>
        <v>OK</v>
      </c>
    </row>
    <row r="22" spans="1:41" ht="14.5" customHeight="1">
      <c r="D22" s="53" t="s">
        <v>268</v>
      </c>
      <c r="E22" s="53" t="s">
        <v>177</v>
      </c>
      <c r="F22" s="53" t="s">
        <v>433</v>
      </c>
      <c r="H22" s="59" t="s">
        <v>204</v>
      </c>
      <c r="I22" s="53" t="s">
        <v>173</v>
      </c>
      <c r="J22" s="53" t="s">
        <v>32</v>
      </c>
      <c r="L22" s="56"/>
      <c r="M22" s="56"/>
      <c r="N22" s="56"/>
      <c r="O22" s="56" t="s">
        <v>128</v>
      </c>
      <c r="P22" s="56"/>
      <c r="Q22" s="56"/>
      <c r="R22" s="56"/>
      <c r="S22" s="56"/>
      <c r="T22" s="58"/>
      <c r="AF22" s="60" t="s">
        <v>433</v>
      </c>
      <c r="AG22" s="53" t="s">
        <v>268</v>
      </c>
      <c r="AH22" s="53" t="s">
        <v>177</v>
      </c>
      <c r="AI22" s="53" t="str">
        <f t="shared" si="4"/>
        <v>OK</v>
      </c>
      <c r="AJ22" s="53" t="str">
        <f t="shared" si="5"/>
        <v>OK</v>
      </c>
      <c r="AL22" s="53" t="s">
        <v>32</v>
      </c>
      <c r="AM22" s="53" t="s">
        <v>173</v>
      </c>
      <c r="AN22" s="53" t="str">
        <f t="shared" si="2"/>
        <v>OK</v>
      </c>
      <c r="AO22" s="53" t="str">
        <f t="shared" si="3"/>
        <v>OK</v>
      </c>
    </row>
    <row r="23" spans="1:41" ht="14.5" customHeight="1">
      <c r="D23" s="53" t="s">
        <v>271</v>
      </c>
      <c r="E23" s="53" t="s">
        <v>178</v>
      </c>
      <c r="F23" s="53" t="s">
        <v>434</v>
      </c>
      <c r="H23" s="59" t="s">
        <v>205</v>
      </c>
      <c r="I23" s="53" t="s">
        <v>173</v>
      </c>
      <c r="J23" s="53" t="s">
        <v>33</v>
      </c>
      <c r="L23" s="56"/>
      <c r="M23" s="56"/>
      <c r="N23" s="56"/>
      <c r="O23" s="56" t="s">
        <v>129</v>
      </c>
      <c r="P23" s="56"/>
      <c r="Q23" s="56"/>
      <c r="R23" s="56"/>
      <c r="S23" s="56"/>
      <c r="T23" s="58"/>
      <c r="U23" s="52" t="s">
        <v>328</v>
      </c>
      <c r="V23" s="52" t="str">
        <f>IF(Anmälan!$B33="","",VLOOKUP(Anmälan!$B$33,dv_sektorer!$AC$2:$AD$501,2,0))</f>
        <v/>
      </c>
      <c r="W23" s="52" t="str">
        <f>IF(Anmälan!C33="","",VLOOKUP(Anmälan!$C$33,dv_sektorer!$AF$2:$AH$501,2,0))</f>
        <v/>
      </c>
      <c r="X23" s="52" t="str">
        <f>IF(Anmälan!$B$33="","",VLOOKUP(Anmälan!$C$33,dv_sektorer!$AF$2:$AH$201,3,0))</f>
        <v/>
      </c>
      <c r="Y23" s="52" t="str">
        <f>IF(Anmälan!$D$33="","",VLOOKUP(Anmälan!$D$33,dv_sektorer!$AL$2:$AM$201,2,0))</f>
        <v/>
      </c>
      <c r="AF23" s="60" t="s">
        <v>434</v>
      </c>
      <c r="AG23" s="53" t="s">
        <v>271</v>
      </c>
      <c r="AH23" s="53" t="s">
        <v>178</v>
      </c>
      <c r="AI23" s="53" t="str">
        <f t="shared" si="4"/>
        <v>OK</v>
      </c>
      <c r="AJ23" s="53" t="str">
        <f t="shared" si="5"/>
        <v>OK</v>
      </c>
      <c r="AL23" s="53" t="s">
        <v>33</v>
      </c>
      <c r="AM23" s="53" t="s">
        <v>173</v>
      </c>
      <c r="AN23" s="53" t="str">
        <f t="shared" si="2"/>
        <v>OK</v>
      </c>
      <c r="AO23" s="53" t="str">
        <f t="shared" si="3"/>
        <v>OK</v>
      </c>
    </row>
    <row r="24" spans="1:41" ht="14.5" customHeight="1">
      <c r="D24" s="53" t="s">
        <v>274</v>
      </c>
      <c r="E24" s="53" t="s">
        <v>179</v>
      </c>
      <c r="F24" s="53" t="s">
        <v>63</v>
      </c>
      <c r="H24" s="59" t="s">
        <v>206</v>
      </c>
      <c r="I24" s="60" t="s">
        <v>173</v>
      </c>
      <c r="J24" s="60" t="s">
        <v>392</v>
      </c>
      <c r="L24" s="56"/>
      <c r="M24" s="56"/>
      <c r="N24" s="56"/>
      <c r="O24" s="56" t="s">
        <v>130</v>
      </c>
      <c r="P24" s="56"/>
      <c r="Q24" s="56"/>
      <c r="R24" s="56"/>
      <c r="S24" s="56"/>
      <c r="T24" s="58"/>
      <c r="V24" s="52" t="str">
        <f>IF(Anmälan!B33="","Fel! Välj en Sektor","OK")</f>
        <v>Fel! Välj en Sektor</v>
      </c>
      <c r="W24" s="52" t="str">
        <f>IF(AND(COUNTIFS(dv_sektorer!$F:$F,Anmälan!C33, dv_sektorer!$E:$E,V23)=0,Anmälan!C33&lt;&gt;""),"Viktig samhällsfunktion stämmer inte överens med Sektor!","OK")</f>
        <v>OK</v>
      </c>
      <c r="X24" s="52" t="str">
        <f>IF(AND(COUNTIFS(dv_sektorer!$J:$J,Anmälan!$D$33, dv_sektorer!$I:$I,$W$23)=0,Anmälan!$D$33&lt;&gt;""),"Typ av verksamhet stämmer inte överens med viktig samhällsfunktion","OK")</f>
        <v>OK</v>
      </c>
      <c r="Y24" s="52"/>
      <c r="AF24" s="53" t="s">
        <v>63</v>
      </c>
      <c r="AG24" s="53" t="s">
        <v>274</v>
      </c>
      <c r="AH24" s="53" t="s">
        <v>179</v>
      </c>
      <c r="AI24" s="53" t="str">
        <f t="shared" si="4"/>
        <v>OK</v>
      </c>
      <c r="AJ24" s="53" t="str">
        <f t="shared" si="5"/>
        <v>OK</v>
      </c>
      <c r="AL24" s="60" t="s">
        <v>392</v>
      </c>
      <c r="AM24" s="53" t="s">
        <v>173</v>
      </c>
      <c r="AN24" s="53" t="str">
        <f t="shared" si="2"/>
        <v>OK</v>
      </c>
      <c r="AO24" s="53" t="str">
        <f t="shared" si="3"/>
        <v>OK</v>
      </c>
    </row>
    <row r="25" spans="1:41" ht="14.5" customHeight="1">
      <c r="D25" s="53" t="s">
        <v>276</v>
      </c>
      <c r="E25" s="53" t="s">
        <v>180</v>
      </c>
      <c r="F25" s="53" t="s">
        <v>65</v>
      </c>
      <c r="H25" s="59" t="s">
        <v>207</v>
      </c>
      <c r="I25" s="60" t="s">
        <v>173</v>
      </c>
      <c r="J25" s="60" t="s">
        <v>393</v>
      </c>
      <c r="L25" s="56"/>
      <c r="M25" s="56"/>
      <c r="N25" s="56"/>
      <c r="O25" s="56" t="s">
        <v>131</v>
      </c>
      <c r="P25" s="56"/>
      <c r="Q25" s="56"/>
      <c r="R25" s="56"/>
      <c r="S25" s="56"/>
      <c r="T25" s="58"/>
      <c r="AF25" s="53" t="s">
        <v>65</v>
      </c>
      <c r="AG25" s="53" t="s">
        <v>276</v>
      </c>
      <c r="AH25" s="53" t="s">
        <v>180</v>
      </c>
      <c r="AI25" s="53" t="str">
        <f t="shared" si="4"/>
        <v>OK</v>
      </c>
      <c r="AJ25" s="53" t="str">
        <f t="shared" si="5"/>
        <v>OK</v>
      </c>
      <c r="AL25" s="60" t="s">
        <v>393</v>
      </c>
      <c r="AM25" s="53" t="s">
        <v>173</v>
      </c>
      <c r="AN25" s="53" t="str">
        <f t="shared" si="2"/>
        <v>OK</v>
      </c>
      <c r="AO25" s="53" t="str">
        <f t="shared" si="3"/>
        <v>OK</v>
      </c>
    </row>
    <row r="26" spans="1:41" ht="14.5" customHeight="1">
      <c r="D26" s="53" t="s">
        <v>281</v>
      </c>
      <c r="E26" s="53" t="s">
        <v>181</v>
      </c>
      <c r="F26" s="53" t="s">
        <v>70</v>
      </c>
      <c r="H26" s="59" t="s">
        <v>208</v>
      </c>
      <c r="I26" s="60" t="s">
        <v>174</v>
      </c>
      <c r="J26" s="60" t="s">
        <v>415</v>
      </c>
      <c r="L26" s="56"/>
      <c r="M26" s="56"/>
      <c r="N26" s="56"/>
      <c r="O26" s="56" t="s">
        <v>132</v>
      </c>
      <c r="P26" s="56"/>
      <c r="Q26" s="56"/>
      <c r="R26" s="56"/>
      <c r="S26" s="56"/>
      <c r="T26" s="58"/>
      <c r="U26" s="52" t="s">
        <v>329</v>
      </c>
      <c r="V26" s="52" t="str">
        <f>IF(Anmälan!$B34="","",VLOOKUP(Anmälan!$B$34,dv_sektorer!$AC$2:$AD$501,2,0))</f>
        <v/>
      </c>
      <c r="W26" s="52" t="str">
        <f>IF(Anmälan!C34="","",VLOOKUP(Anmälan!$C$34,dv_sektorer!$AF$2:$AH$501,2,0))</f>
        <v/>
      </c>
      <c r="X26" s="52" t="str">
        <f>IF(Anmälan!$B$34="","",VLOOKUP(Anmälan!$C$34,dv_sektorer!$AF$2:$AH$201,3,0))</f>
        <v/>
      </c>
      <c r="Y26" s="52" t="str">
        <f>IF(Anmälan!$D$34="","",VLOOKUP(Anmälan!$D$34,dv_sektorer!$AL$2:$AM$201,2,0))</f>
        <v/>
      </c>
      <c r="AF26" s="53" t="s">
        <v>70</v>
      </c>
      <c r="AG26" s="53" t="s">
        <v>281</v>
      </c>
      <c r="AH26" s="53" t="s">
        <v>181</v>
      </c>
      <c r="AI26" s="53" t="str">
        <f t="shared" si="4"/>
        <v>OK</v>
      </c>
      <c r="AJ26" s="53" t="str">
        <f t="shared" si="5"/>
        <v>OK</v>
      </c>
      <c r="AL26" s="60" t="s">
        <v>415</v>
      </c>
      <c r="AM26" s="53" t="s">
        <v>174</v>
      </c>
      <c r="AN26" s="53" t="str">
        <f t="shared" si="2"/>
        <v>OK</v>
      </c>
      <c r="AO26" s="53" t="str">
        <f t="shared" si="3"/>
        <v>OK</v>
      </c>
    </row>
    <row r="27" spans="1:41" ht="14.5" customHeight="1">
      <c r="D27" s="53" t="s">
        <v>282</v>
      </c>
      <c r="E27" s="53" t="s">
        <v>182</v>
      </c>
      <c r="F27" s="53" t="s">
        <v>368</v>
      </c>
      <c r="H27" s="59" t="s">
        <v>209</v>
      </c>
      <c r="I27" s="60" t="s">
        <v>174</v>
      </c>
      <c r="J27" s="60" t="s">
        <v>416</v>
      </c>
      <c r="L27" s="56"/>
      <c r="M27" s="56"/>
      <c r="N27" s="56"/>
      <c r="O27" s="56" t="s">
        <v>133</v>
      </c>
      <c r="P27" s="56"/>
      <c r="Q27" s="56"/>
      <c r="R27" s="56"/>
      <c r="S27" s="56"/>
      <c r="T27" s="58"/>
      <c r="V27" s="52" t="str">
        <f>IF(Anmälan!B34="","Fel! Välj en Sektor","OK")</f>
        <v>Fel! Välj en Sektor</v>
      </c>
      <c r="W27" s="52" t="str">
        <f>IF(AND(COUNTIFS(dv_sektorer!$F:$F,Anmälan!C34, dv_sektorer!$E:$E,V26)=0,Anmälan!C34&lt;&gt;""),"Viktig samhällsfunktion stämmer inte överens med Sektor!","OK")</f>
        <v>OK</v>
      </c>
      <c r="X27" s="52" t="str">
        <f>IF(AND(COUNTIFS(dv_sektorer!$J:$J,Anmälan!$D$34, dv_sektorer!$I:$I,$W$26)=0,Anmälan!$D$34&lt;&gt;""),"Typ av verksamhet stämmer inte överens med viktig samhällsfunktion","OK")</f>
        <v>OK</v>
      </c>
      <c r="Y27" s="52"/>
      <c r="AF27" s="53" t="s">
        <v>368</v>
      </c>
      <c r="AG27" s="53" t="s">
        <v>282</v>
      </c>
      <c r="AH27" s="53" t="s">
        <v>182</v>
      </c>
      <c r="AI27" s="53" t="str">
        <f t="shared" si="4"/>
        <v>OK</v>
      </c>
      <c r="AJ27" s="53" t="str">
        <f t="shared" si="5"/>
        <v>OK</v>
      </c>
      <c r="AL27" s="60" t="s">
        <v>416</v>
      </c>
      <c r="AM27" s="53" t="s">
        <v>174</v>
      </c>
      <c r="AN27" s="53" t="str">
        <f t="shared" si="2"/>
        <v>OK</v>
      </c>
      <c r="AO27" s="53" t="str">
        <f t="shared" si="3"/>
        <v>OK</v>
      </c>
    </row>
    <row r="28" spans="1:41" ht="14.5" customHeight="1">
      <c r="D28" s="53" t="s">
        <v>283</v>
      </c>
      <c r="E28" s="53" t="s">
        <v>183</v>
      </c>
      <c r="F28" s="53" t="s">
        <v>75</v>
      </c>
      <c r="H28" s="59" t="s">
        <v>210</v>
      </c>
      <c r="I28" s="60" t="s">
        <v>175</v>
      </c>
      <c r="J28" s="60" t="s">
        <v>417</v>
      </c>
      <c r="L28" s="56"/>
      <c r="M28" s="56"/>
      <c r="N28" s="56"/>
      <c r="O28" s="56" t="s">
        <v>134</v>
      </c>
      <c r="P28" s="56"/>
      <c r="Q28" s="56"/>
      <c r="R28" s="56"/>
      <c r="S28" s="56"/>
      <c r="T28" s="58"/>
      <c r="AF28" s="53" t="s">
        <v>75</v>
      </c>
      <c r="AG28" s="53" t="s">
        <v>283</v>
      </c>
      <c r="AH28" s="53" t="s">
        <v>183</v>
      </c>
      <c r="AI28" s="53" t="str">
        <f t="shared" si="4"/>
        <v>OK</v>
      </c>
      <c r="AJ28" s="53" t="str">
        <f t="shared" si="5"/>
        <v>OK</v>
      </c>
      <c r="AL28" s="60" t="s">
        <v>417</v>
      </c>
      <c r="AM28" s="53" t="s">
        <v>175</v>
      </c>
      <c r="AN28" s="53" t="str">
        <f t="shared" si="2"/>
        <v>OK</v>
      </c>
      <c r="AO28" s="53" t="str">
        <f t="shared" si="3"/>
        <v>OK</v>
      </c>
    </row>
    <row r="29" spans="1:41" ht="14.5" customHeight="1">
      <c r="D29" s="53" t="s">
        <v>435</v>
      </c>
      <c r="E29" s="53" t="s">
        <v>183</v>
      </c>
      <c r="F29" s="53" t="s">
        <v>436</v>
      </c>
      <c r="H29" s="59" t="s">
        <v>211</v>
      </c>
      <c r="I29" s="53" t="s">
        <v>175</v>
      </c>
      <c r="J29" s="53" t="s">
        <v>36</v>
      </c>
      <c r="L29" s="56"/>
      <c r="M29" s="56"/>
      <c r="N29" s="56"/>
      <c r="O29" s="56" t="s">
        <v>135</v>
      </c>
      <c r="P29" s="56"/>
      <c r="Q29" s="56"/>
      <c r="R29" s="56"/>
      <c r="S29" s="56"/>
      <c r="T29" s="58"/>
      <c r="U29" s="52" t="s">
        <v>330</v>
      </c>
      <c r="V29" s="52" t="str">
        <f>IF(Anmälan!$B35="","",VLOOKUP(Anmälan!$B$35,dv_sektorer!$AC$2:$AD$501,2,0))</f>
        <v/>
      </c>
      <c r="W29" s="52" t="str">
        <f>IF(Anmälan!C35="","",VLOOKUP(Anmälan!$C$35,dv_sektorer!$AF$2:$AH$501,2,0))</f>
        <v/>
      </c>
      <c r="X29" s="52" t="str">
        <f>IF(Anmälan!$B$35="","",VLOOKUP(Anmälan!$C$35,dv_sektorer!$AF$2:$AH$201,3,0))</f>
        <v/>
      </c>
      <c r="Y29" s="52" t="str">
        <f>IF(Anmälan!$D$35="","",VLOOKUP(Anmälan!$D$35,dv_sektorer!$AL$2:$AM$201,2,0))</f>
        <v/>
      </c>
      <c r="AF29" s="53" t="s">
        <v>436</v>
      </c>
      <c r="AG29" s="53" t="s">
        <v>435</v>
      </c>
      <c r="AH29" s="53" t="s">
        <v>183</v>
      </c>
      <c r="AI29" s="53" t="str">
        <f t="shared" si="4"/>
        <v>OK</v>
      </c>
      <c r="AJ29" s="53" t="str">
        <f t="shared" si="5"/>
        <v>OK</v>
      </c>
      <c r="AL29" s="53" t="s">
        <v>36</v>
      </c>
      <c r="AM29" s="53" t="s">
        <v>175</v>
      </c>
      <c r="AN29" s="53" t="str">
        <f t="shared" si="2"/>
        <v>OK</v>
      </c>
      <c r="AO29" s="53" t="str">
        <f t="shared" si="3"/>
        <v>OK</v>
      </c>
    </row>
    <row r="30" spans="1:41" ht="14.5" customHeight="1">
      <c r="H30" s="59" t="s">
        <v>212</v>
      </c>
      <c r="I30" s="60" t="s">
        <v>175</v>
      </c>
      <c r="J30" s="60" t="s">
        <v>394</v>
      </c>
      <c r="L30" s="56"/>
      <c r="M30" s="56"/>
      <c r="N30" s="56"/>
      <c r="O30" s="56" t="s">
        <v>136</v>
      </c>
      <c r="P30" s="56"/>
      <c r="Q30" s="56"/>
      <c r="R30" s="56"/>
      <c r="S30" s="56"/>
      <c r="T30" s="58"/>
      <c r="V30" s="52" t="str">
        <f>IF(Anmälan!B35="","Fel! Välj en Sektor","OK")</f>
        <v>Fel! Välj en Sektor</v>
      </c>
      <c r="W30" s="52" t="str">
        <f>IF(AND(COUNTIFS(dv_sektorer!$F:$F,Anmälan!C35, dv_sektorer!$E:$E,V29)=0,Anmälan!C35&lt;&gt;""),"Viktig samhällsfunktion stämmer inte överens med Sektor!","OK")</f>
        <v>OK</v>
      </c>
      <c r="X30" s="52" t="str">
        <f>IF(AND(COUNTIFS(dv_sektorer!$J:$J,Anmälan!$D$35, dv_sektorer!$I:$I,$W$29)=0,Anmälan!$D$35&lt;&gt;""),"Typ av verksamhet stämmer inte överens med viktig samhällsfunktion","OK")</f>
        <v>OK</v>
      </c>
      <c r="Y30" s="52"/>
      <c r="AL30" s="60" t="s">
        <v>394</v>
      </c>
      <c r="AM30" s="53" t="s">
        <v>175</v>
      </c>
      <c r="AN30" s="53" t="str">
        <f t="shared" si="2"/>
        <v>OK</v>
      </c>
      <c r="AO30" s="53" t="str">
        <f t="shared" si="3"/>
        <v>OK</v>
      </c>
    </row>
    <row r="31" spans="1:41" ht="14.5" customHeight="1">
      <c r="H31" s="59" t="s">
        <v>213</v>
      </c>
      <c r="I31" s="60" t="s">
        <v>176</v>
      </c>
      <c r="J31" s="60" t="s">
        <v>390</v>
      </c>
      <c r="L31" s="56"/>
      <c r="M31" s="56"/>
      <c r="N31" s="56"/>
      <c r="O31" s="56" t="s">
        <v>137</v>
      </c>
      <c r="P31" s="56"/>
      <c r="Q31" s="56"/>
      <c r="R31" s="56"/>
      <c r="S31" s="56"/>
      <c r="T31" s="58"/>
      <c r="AL31" s="60" t="s">
        <v>390</v>
      </c>
      <c r="AM31" s="53" t="s">
        <v>176</v>
      </c>
      <c r="AN31" s="53" t="str">
        <f t="shared" si="2"/>
        <v>OK</v>
      </c>
      <c r="AO31" s="53" t="str">
        <f t="shared" si="3"/>
        <v>OK</v>
      </c>
    </row>
    <row r="32" spans="1:41" ht="14.5" customHeight="1">
      <c r="H32" s="59" t="s">
        <v>214</v>
      </c>
      <c r="I32" s="60" t="s">
        <v>176</v>
      </c>
      <c r="J32" s="60" t="s">
        <v>391</v>
      </c>
      <c r="L32" s="56"/>
      <c r="M32" s="56"/>
      <c r="N32" s="56"/>
      <c r="O32" s="56"/>
      <c r="P32" s="56"/>
      <c r="Q32" s="56"/>
      <c r="R32" s="56"/>
      <c r="S32" s="56"/>
      <c r="T32" s="58"/>
      <c r="AL32" s="60" t="s">
        <v>391</v>
      </c>
      <c r="AM32" s="53" t="s">
        <v>176</v>
      </c>
      <c r="AN32" s="53" t="str">
        <f t="shared" si="2"/>
        <v>OK</v>
      </c>
      <c r="AO32" s="53" t="str">
        <f t="shared" si="3"/>
        <v>OK</v>
      </c>
    </row>
    <row r="33" spans="8:41" ht="14.5" customHeight="1">
      <c r="H33" s="59" t="s">
        <v>215</v>
      </c>
      <c r="I33" s="53" t="s">
        <v>218</v>
      </c>
      <c r="J33" s="53" t="s">
        <v>40</v>
      </c>
      <c r="AL33" s="53" t="s">
        <v>40</v>
      </c>
      <c r="AM33" s="53" t="s">
        <v>218</v>
      </c>
      <c r="AN33" s="53" t="str">
        <f t="shared" si="2"/>
        <v>OK</v>
      </c>
      <c r="AO33" s="53" t="str">
        <f t="shared" si="3"/>
        <v>OK</v>
      </c>
    </row>
    <row r="34" spans="8:41" s="59" customFormat="1" ht="14.5" customHeight="1">
      <c r="H34" s="59" t="s">
        <v>216</v>
      </c>
      <c r="I34" s="53" t="s">
        <v>219</v>
      </c>
      <c r="J34" s="53" t="s">
        <v>42</v>
      </c>
      <c r="AL34" s="53" t="s">
        <v>42</v>
      </c>
      <c r="AM34" s="53" t="s">
        <v>219</v>
      </c>
      <c r="AN34" s="53" t="str">
        <f t="shared" si="2"/>
        <v>OK</v>
      </c>
      <c r="AO34" s="53" t="str">
        <f t="shared" si="3"/>
        <v>OK</v>
      </c>
    </row>
    <row r="35" spans="8:41" ht="14.5" customHeight="1">
      <c r="H35" s="59" t="s">
        <v>217</v>
      </c>
      <c r="I35" s="53" t="s">
        <v>219</v>
      </c>
      <c r="J35" s="53" t="s">
        <v>43</v>
      </c>
      <c r="AL35" s="53" t="s">
        <v>43</v>
      </c>
      <c r="AM35" s="53" t="s">
        <v>219</v>
      </c>
      <c r="AN35" s="53" t="str">
        <f t="shared" si="2"/>
        <v>OK</v>
      </c>
      <c r="AO35" s="53" t="str">
        <f t="shared" si="3"/>
        <v>OK</v>
      </c>
    </row>
    <row r="36" spans="8:41" ht="14.5" customHeight="1">
      <c r="H36" s="59" t="s">
        <v>220</v>
      </c>
      <c r="I36" s="61" t="s">
        <v>232</v>
      </c>
      <c r="J36" s="61" t="s">
        <v>46</v>
      </c>
      <c r="AL36" s="61" t="s">
        <v>46</v>
      </c>
      <c r="AM36" s="53" t="s">
        <v>232</v>
      </c>
      <c r="AN36" s="53" t="str">
        <f t="shared" si="2"/>
        <v>OK</v>
      </c>
      <c r="AO36" s="53" t="str">
        <f t="shared" si="3"/>
        <v>OK</v>
      </c>
    </row>
    <row r="37" spans="8:41">
      <c r="H37" s="59" t="s">
        <v>221</v>
      </c>
      <c r="I37" s="53" t="s">
        <v>233</v>
      </c>
      <c r="J37" s="53" t="s">
        <v>48</v>
      </c>
      <c r="AL37" s="53" t="s">
        <v>48</v>
      </c>
      <c r="AM37" s="53" t="s">
        <v>233</v>
      </c>
      <c r="AN37" s="53" t="str">
        <f t="shared" si="2"/>
        <v>OK</v>
      </c>
      <c r="AO37" s="53" t="str">
        <f t="shared" si="3"/>
        <v>OK</v>
      </c>
    </row>
    <row r="38" spans="8:41" ht="14.5" customHeight="1">
      <c r="H38" s="59" t="s">
        <v>222</v>
      </c>
      <c r="I38" s="53" t="s">
        <v>233</v>
      </c>
      <c r="J38" s="53" t="s">
        <v>49</v>
      </c>
      <c r="AL38" s="53" t="s">
        <v>49</v>
      </c>
      <c r="AM38" s="53" t="s">
        <v>233</v>
      </c>
      <c r="AN38" s="53" t="str">
        <f t="shared" si="2"/>
        <v>OK</v>
      </c>
      <c r="AO38" s="53" t="str">
        <f t="shared" si="3"/>
        <v>OK</v>
      </c>
    </row>
    <row r="39" spans="8:41" ht="14.5" customHeight="1">
      <c r="H39" s="59" t="s">
        <v>234</v>
      </c>
      <c r="I39" s="53" t="s">
        <v>233</v>
      </c>
      <c r="J39" s="53" t="s">
        <v>437</v>
      </c>
      <c r="AL39" s="53" t="s">
        <v>437</v>
      </c>
      <c r="AM39" s="53" t="s">
        <v>233</v>
      </c>
      <c r="AN39" s="53" t="str">
        <f t="shared" si="2"/>
        <v>OK</v>
      </c>
      <c r="AO39" s="53" t="str">
        <f t="shared" si="3"/>
        <v>OK</v>
      </c>
    </row>
    <row r="40" spans="8:41" ht="14.5" customHeight="1">
      <c r="H40" s="59" t="s">
        <v>235</v>
      </c>
      <c r="I40" s="53" t="s">
        <v>238</v>
      </c>
      <c r="J40" s="53" t="s">
        <v>50</v>
      </c>
      <c r="AL40" s="53" t="s">
        <v>50</v>
      </c>
      <c r="AM40" s="53" t="s">
        <v>238</v>
      </c>
      <c r="AN40" s="53" t="str">
        <f t="shared" si="2"/>
        <v>OK</v>
      </c>
      <c r="AO40" s="53" t="str">
        <f t="shared" si="3"/>
        <v>OK</v>
      </c>
    </row>
    <row r="41" spans="8:41" ht="14.5" customHeight="1">
      <c r="H41" s="59" t="s">
        <v>236</v>
      </c>
      <c r="I41" s="60" t="s">
        <v>240</v>
      </c>
      <c r="J41" s="60" t="s">
        <v>51</v>
      </c>
      <c r="AL41" s="60" t="s">
        <v>51</v>
      </c>
      <c r="AM41" s="53" t="s">
        <v>240</v>
      </c>
      <c r="AN41" s="53" t="str">
        <f t="shared" si="2"/>
        <v>OK</v>
      </c>
      <c r="AO41" s="53" t="str">
        <f t="shared" si="3"/>
        <v>OK</v>
      </c>
    </row>
    <row r="42" spans="8:41" ht="14.5" customHeight="1">
      <c r="H42" s="59" t="s">
        <v>237</v>
      </c>
      <c r="I42" s="60" t="s">
        <v>243</v>
      </c>
      <c r="J42" s="60" t="s">
        <v>53</v>
      </c>
      <c r="AL42" s="60" t="s">
        <v>53</v>
      </c>
      <c r="AM42" s="53" t="s">
        <v>243</v>
      </c>
      <c r="AN42" s="53" t="str">
        <f t="shared" si="2"/>
        <v>OK</v>
      </c>
      <c r="AO42" s="53" t="str">
        <f t="shared" si="3"/>
        <v>OK</v>
      </c>
    </row>
    <row r="43" spans="8:41" ht="14.5" customHeight="1">
      <c r="H43" s="59" t="s">
        <v>239</v>
      </c>
      <c r="I43" s="60" t="s">
        <v>244</v>
      </c>
      <c r="J43" s="60" t="s">
        <v>431</v>
      </c>
      <c r="AL43" s="53" t="s">
        <v>431</v>
      </c>
      <c r="AM43" s="53" t="s">
        <v>244</v>
      </c>
      <c r="AN43" s="53" t="str">
        <f t="shared" si="2"/>
        <v>OK</v>
      </c>
      <c r="AO43" s="53" t="str">
        <f t="shared" si="3"/>
        <v>OK</v>
      </c>
    </row>
    <row r="44" spans="8:41" ht="14.5" customHeight="1">
      <c r="H44" s="59" t="s">
        <v>241</v>
      </c>
      <c r="I44" s="60" t="s">
        <v>247</v>
      </c>
      <c r="J44" s="60" t="s">
        <v>56</v>
      </c>
      <c r="AL44" s="53" t="s">
        <v>56</v>
      </c>
      <c r="AM44" s="53" t="s">
        <v>247</v>
      </c>
      <c r="AN44" s="53" t="str">
        <f t="shared" si="2"/>
        <v>OK</v>
      </c>
      <c r="AO44" s="53" t="str">
        <f t="shared" si="3"/>
        <v>OK</v>
      </c>
    </row>
    <row r="45" spans="8:41">
      <c r="H45" s="59" t="s">
        <v>242</v>
      </c>
      <c r="I45" s="60" t="s">
        <v>255</v>
      </c>
      <c r="J45" s="60" t="s">
        <v>432</v>
      </c>
      <c r="AL45" s="60" t="s">
        <v>432</v>
      </c>
      <c r="AM45" s="53" t="s">
        <v>255</v>
      </c>
      <c r="AN45" s="53" t="str">
        <f t="shared" si="2"/>
        <v>OK</v>
      </c>
      <c r="AO45" s="53" t="str">
        <f t="shared" si="3"/>
        <v>OK</v>
      </c>
    </row>
    <row r="46" spans="8:41">
      <c r="H46" s="59" t="s">
        <v>245</v>
      </c>
      <c r="I46" s="53" t="s">
        <v>256</v>
      </c>
      <c r="J46" s="53" t="s">
        <v>375</v>
      </c>
      <c r="AL46" s="53" t="s">
        <v>375</v>
      </c>
      <c r="AM46" s="53" t="s">
        <v>256</v>
      </c>
      <c r="AN46" s="53" t="str">
        <f t="shared" si="2"/>
        <v>OK</v>
      </c>
      <c r="AO46" s="53" t="str">
        <f t="shared" si="3"/>
        <v>OK</v>
      </c>
    </row>
    <row r="47" spans="8:41" ht="14.5" customHeight="1">
      <c r="H47" s="59" t="s">
        <v>246</v>
      </c>
      <c r="I47" s="53" t="s">
        <v>256</v>
      </c>
      <c r="J47" s="53" t="s">
        <v>374</v>
      </c>
      <c r="AL47" s="53" t="s">
        <v>374</v>
      </c>
      <c r="AM47" s="53" t="s">
        <v>256</v>
      </c>
      <c r="AN47" s="53" t="str">
        <f t="shared" si="2"/>
        <v>OK</v>
      </c>
      <c r="AO47" s="53" t="str">
        <f t="shared" si="3"/>
        <v>OK</v>
      </c>
    </row>
    <row r="48" spans="8:41" ht="14.5" customHeight="1">
      <c r="H48" s="59" t="s">
        <v>248</v>
      </c>
      <c r="I48" s="53" t="s">
        <v>256</v>
      </c>
      <c r="J48" s="53" t="s">
        <v>380</v>
      </c>
      <c r="AL48" s="53" t="s">
        <v>380</v>
      </c>
      <c r="AM48" s="53" t="s">
        <v>256</v>
      </c>
      <c r="AN48" s="53" t="str">
        <f t="shared" si="2"/>
        <v>OK</v>
      </c>
      <c r="AO48" s="53" t="str">
        <f t="shared" si="3"/>
        <v>OK</v>
      </c>
    </row>
    <row r="49" spans="8:41" ht="14.5" customHeight="1">
      <c r="H49" s="59" t="s">
        <v>249</v>
      </c>
      <c r="I49" s="53" t="s">
        <v>260</v>
      </c>
      <c r="J49" s="53" t="s">
        <v>377</v>
      </c>
      <c r="AL49" s="53" t="s">
        <v>377</v>
      </c>
      <c r="AM49" s="53" t="s">
        <v>260</v>
      </c>
      <c r="AN49" s="53" t="str">
        <f t="shared" si="2"/>
        <v>OK</v>
      </c>
      <c r="AO49" s="53" t="str">
        <f t="shared" si="3"/>
        <v>OK</v>
      </c>
    </row>
    <row r="50" spans="8:41" ht="14.5" customHeight="1">
      <c r="H50" s="59" t="s">
        <v>250</v>
      </c>
      <c r="I50" s="53" t="s">
        <v>260</v>
      </c>
      <c r="J50" s="53" t="s">
        <v>378</v>
      </c>
      <c r="AL50" s="53" t="s">
        <v>378</v>
      </c>
      <c r="AM50" s="53" t="s">
        <v>260</v>
      </c>
      <c r="AN50" s="53" t="str">
        <f t="shared" si="2"/>
        <v>OK</v>
      </c>
      <c r="AO50" s="53" t="str">
        <f t="shared" si="3"/>
        <v>OK</v>
      </c>
    </row>
    <row r="51" spans="8:41" ht="14.5" customHeight="1">
      <c r="H51" s="59" t="s">
        <v>251</v>
      </c>
      <c r="I51" s="53" t="s">
        <v>260</v>
      </c>
      <c r="J51" s="53" t="s">
        <v>379</v>
      </c>
      <c r="AL51" s="53" t="s">
        <v>379</v>
      </c>
      <c r="AM51" s="53" t="s">
        <v>260</v>
      </c>
      <c r="AN51" s="53" t="str">
        <f t="shared" si="2"/>
        <v>OK</v>
      </c>
      <c r="AO51" s="53" t="str">
        <f t="shared" si="3"/>
        <v>OK</v>
      </c>
    </row>
    <row r="52" spans="8:41" ht="14.5" customHeight="1">
      <c r="H52" s="59" t="s">
        <v>252</v>
      </c>
      <c r="I52" s="53" t="s">
        <v>260</v>
      </c>
      <c r="J52" s="53" t="s">
        <v>376</v>
      </c>
      <c r="AL52" s="53" t="s">
        <v>376</v>
      </c>
      <c r="AM52" s="53" t="s">
        <v>260</v>
      </c>
      <c r="AN52" s="53" t="str">
        <f t="shared" si="2"/>
        <v>OK</v>
      </c>
      <c r="AO52" s="53" t="str">
        <f t="shared" si="3"/>
        <v>OK</v>
      </c>
    </row>
    <row r="53" spans="8:41" ht="14.5" customHeight="1">
      <c r="H53" s="59" t="s">
        <v>253</v>
      </c>
      <c r="I53" s="53" t="s">
        <v>260</v>
      </c>
      <c r="J53" s="53" t="s">
        <v>381</v>
      </c>
      <c r="AL53" s="53" t="s">
        <v>381</v>
      </c>
      <c r="AM53" s="53" t="s">
        <v>260</v>
      </c>
      <c r="AN53" s="53" t="str">
        <f t="shared" si="2"/>
        <v>OK</v>
      </c>
      <c r="AO53" s="53" t="str">
        <f t="shared" si="3"/>
        <v>OK</v>
      </c>
    </row>
    <row r="54" spans="8:41" ht="14.5" customHeight="1">
      <c r="H54" s="59" t="s">
        <v>254</v>
      </c>
      <c r="I54" s="53" t="s">
        <v>260</v>
      </c>
      <c r="J54" s="53" t="s">
        <v>382</v>
      </c>
      <c r="AL54" s="53" t="s">
        <v>382</v>
      </c>
      <c r="AM54" s="53" t="s">
        <v>260</v>
      </c>
      <c r="AN54" s="53" t="str">
        <f t="shared" si="2"/>
        <v>OK</v>
      </c>
      <c r="AO54" s="53" t="str">
        <f t="shared" si="3"/>
        <v>OK</v>
      </c>
    </row>
    <row r="55" spans="8:41" ht="14.5" customHeight="1">
      <c r="H55" s="59" t="s">
        <v>257</v>
      </c>
      <c r="I55" s="53" t="s">
        <v>268</v>
      </c>
      <c r="J55" s="53" t="s">
        <v>383</v>
      </c>
      <c r="AL55" s="53" t="s">
        <v>383</v>
      </c>
      <c r="AM55" s="53" t="s">
        <v>268</v>
      </c>
      <c r="AN55" s="53" t="str">
        <f t="shared" si="2"/>
        <v>OK</v>
      </c>
      <c r="AO55" s="53" t="str">
        <f t="shared" si="3"/>
        <v>OK</v>
      </c>
    </row>
    <row r="56" spans="8:41">
      <c r="H56" s="59" t="s">
        <v>258</v>
      </c>
      <c r="I56" s="53" t="s">
        <v>268</v>
      </c>
      <c r="J56" s="53" t="s">
        <v>384</v>
      </c>
      <c r="AL56" s="53" t="s">
        <v>384</v>
      </c>
      <c r="AM56" s="53" t="s">
        <v>268</v>
      </c>
      <c r="AN56" s="53" t="str">
        <f t="shared" si="2"/>
        <v>OK</v>
      </c>
      <c r="AO56" s="53" t="str">
        <f t="shared" si="3"/>
        <v>OK</v>
      </c>
    </row>
    <row r="57" spans="8:41" ht="14.5" customHeight="1">
      <c r="H57" s="59" t="s">
        <v>259</v>
      </c>
      <c r="I57" s="53" t="s">
        <v>271</v>
      </c>
      <c r="J57" s="53" t="s">
        <v>385</v>
      </c>
      <c r="AL57" s="53" t="s">
        <v>385</v>
      </c>
      <c r="AM57" s="53" t="s">
        <v>271</v>
      </c>
      <c r="AN57" s="53" t="str">
        <f t="shared" si="2"/>
        <v>OK</v>
      </c>
      <c r="AO57" s="53" t="str">
        <f t="shared" si="3"/>
        <v>OK</v>
      </c>
    </row>
    <row r="58" spans="8:41" ht="14.5" customHeight="1">
      <c r="H58" s="59" t="s">
        <v>261</v>
      </c>
      <c r="I58" s="53" t="s">
        <v>271</v>
      </c>
      <c r="J58" s="53" t="s">
        <v>386</v>
      </c>
      <c r="AL58" s="53" t="s">
        <v>386</v>
      </c>
      <c r="AM58" s="53" t="s">
        <v>271</v>
      </c>
      <c r="AN58" s="53" t="str">
        <f t="shared" si="2"/>
        <v>OK</v>
      </c>
      <c r="AO58" s="53" t="str">
        <f t="shared" si="3"/>
        <v>OK</v>
      </c>
    </row>
    <row r="59" spans="8:41" ht="14.5" customHeight="1">
      <c r="H59" s="59" t="s">
        <v>262</v>
      </c>
      <c r="I59" s="53" t="s">
        <v>271</v>
      </c>
      <c r="J59" s="53" t="s">
        <v>387</v>
      </c>
      <c r="AL59" s="53" t="s">
        <v>387</v>
      </c>
      <c r="AM59" s="53" t="s">
        <v>271</v>
      </c>
      <c r="AN59" s="53" t="str">
        <f t="shared" si="2"/>
        <v>OK</v>
      </c>
      <c r="AO59" s="53" t="str">
        <f t="shared" si="3"/>
        <v>OK</v>
      </c>
    </row>
    <row r="60" spans="8:41" ht="14.5" customHeight="1">
      <c r="H60" s="59" t="s">
        <v>263</v>
      </c>
      <c r="I60" s="53" t="s">
        <v>274</v>
      </c>
      <c r="J60" s="53" t="s">
        <v>62</v>
      </c>
      <c r="AL60" s="53" t="s">
        <v>62</v>
      </c>
      <c r="AM60" s="53" t="s">
        <v>274</v>
      </c>
      <c r="AN60" s="53" t="str">
        <f t="shared" si="2"/>
        <v>OK</v>
      </c>
      <c r="AO60" s="53" t="str">
        <f t="shared" si="3"/>
        <v>OK</v>
      </c>
    </row>
    <row r="61" spans="8:41" ht="14.5" customHeight="1">
      <c r="H61" s="59" t="s">
        <v>264</v>
      </c>
      <c r="I61" s="53" t="s">
        <v>276</v>
      </c>
      <c r="J61" s="53" t="s">
        <v>66</v>
      </c>
      <c r="AL61" s="53" t="s">
        <v>66</v>
      </c>
      <c r="AM61" s="53" t="s">
        <v>276</v>
      </c>
      <c r="AN61" s="53" t="str">
        <f t="shared" si="2"/>
        <v>OK</v>
      </c>
      <c r="AO61" s="53" t="str">
        <f t="shared" si="3"/>
        <v>OK</v>
      </c>
    </row>
    <row r="62" spans="8:41" ht="14.5" customHeight="1">
      <c r="H62" s="59" t="s">
        <v>265</v>
      </c>
      <c r="I62" s="53" t="s">
        <v>276</v>
      </c>
      <c r="J62" s="53" t="s">
        <v>67</v>
      </c>
      <c r="AL62" s="53" t="s">
        <v>67</v>
      </c>
      <c r="AM62" s="53" t="s">
        <v>276</v>
      </c>
      <c r="AN62" s="53" t="str">
        <f t="shared" si="2"/>
        <v>OK</v>
      </c>
      <c r="AO62" s="53" t="str">
        <f t="shared" si="3"/>
        <v>OK</v>
      </c>
    </row>
    <row r="63" spans="8:41" ht="14.5" customHeight="1">
      <c r="H63" s="59" t="s">
        <v>266</v>
      </c>
      <c r="I63" s="53" t="s">
        <v>276</v>
      </c>
      <c r="J63" s="53" t="s">
        <v>68</v>
      </c>
      <c r="AL63" s="53" t="s">
        <v>68</v>
      </c>
      <c r="AM63" s="53" t="s">
        <v>276</v>
      </c>
      <c r="AN63" s="53" t="str">
        <f t="shared" si="2"/>
        <v>OK</v>
      </c>
      <c r="AO63" s="53" t="str">
        <f t="shared" si="3"/>
        <v>OK</v>
      </c>
    </row>
    <row r="64" spans="8:41" ht="14.5" customHeight="1">
      <c r="H64" s="59" t="s">
        <v>267</v>
      </c>
      <c r="I64" s="53" t="s">
        <v>276</v>
      </c>
      <c r="J64" s="53" t="s">
        <v>69</v>
      </c>
      <c r="AL64" s="53" t="s">
        <v>69</v>
      </c>
      <c r="AM64" s="53" t="s">
        <v>276</v>
      </c>
      <c r="AN64" s="53" t="str">
        <f t="shared" si="2"/>
        <v>OK</v>
      </c>
      <c r="AO64" s="53" t="str">
        <f t="shared" si="3"/>
        <v>OK</v>
      </c>
    </row>
    <row r="65" spans="8:41" ht="14.5" customHeight="1">
      <c r="H65" s="59" t="s">
        <v>269</v>
      </c>
      <c r="I65" s="53" t="s">
        <v>281</v>
      </c>
      <c r="J65" s="53" t="s">
        <v>446</v>
      </c>
      <c r="AL65" s="53" t="s">
        <v>71</v>
      </c>
      <c r="AM65" s="53" t="s">
        <v>281</v>
      </c>
      <c r="AN65" s="53" t="str">
        <f t="shared" si="2"/>
        <v>FEL</v>
      </c>
      <c r="AO65" s="53" t="str">
        <f t="shared" si="3"/>
        <v>OK</v>
      </c>
    </row>
    <row r="66" spans="8:41" ht="14.5" customHeight="1">
      <c r="H66" s="59" t="s">
        <v>270</v>
      </c>
      <c r="I66" s="53" t="s">
        <v>281</v>
      </c>
      <c r="J66" s="53" t="s">
        <v>447</v>
      </c>
      <c r="AL66" s="53" t="s">
        <v>72</v>
      </c>
      <c r="AM66" s="53" t="s">
        <v>281</v>
      </c>
      <c r="AN66" s="53" t="str">
        <f t="shared" si="2"/>
        <v>FEL</v>
      </c>
      <c r="AO66" s="53" t="str">
        <f t="shared" si="3"/>
        <v>OK</v>
      </c>
    </row>
    <row r="67" spans="8:41" ht="14.5" customHeight="1">
      <c r="H67" s="59" t="s">
        <v>272</v>
      </c>
      <c r="I67" s="53" t="s">
        <v>282</v>
      </c>
      <c r="J67" s="53" t="s">
        <v>76</v>
      </c>
      <c r="AL67" s="53" t="s">
        <v>73</v>
      </c>
      <c r="AM67" s="53" t="s">
        <v>281</v>
      </c>
      <c r="AN67" s="53" t="e">
        <f>IF(#REF!=AL67,"OK","FEL")</f>
        <v>#REF!</v>
      </c>
      <c r="AO67" s="53" t="e">
        <f>IF(#REF!=AM67,"OK","FEL")</f>
        <v>#REF!</v>
      </c>
    </row>
    <row r="68" spans="8:41" ht="14.5" customHeight="1">
      <c r="H68" s="59" t="s">
        <v>273</v>
      </c>
      <c r="I68" s="53" t="s">
        <v>282</v>
      </c>
      <c r="J68" s="53" t="s">
        <v>77</v>
      </c>
      <c r="AL68" s="53" t="s">
        <v>76</v>
      </c>
      <c r="AM68" s="53" t="s">
        <v>282</v>
      </c>
      <c r="AN68" s="53" t="str">
        <f t="shared" ref="AN68:AN91" si="6">IF(J67=AL68,"OK","FEL")</f>
        <v>OK</v>
      </c>
      <c r="AO68" s="53" t="str">
        <f t="shared" ref="AO68:AO91" si="7">IF(I67=AM68,"OK","FEL")</f>
        <v>OK</v>
      </c>
    </row>
    <row r="69" spans="8:41" ht="14.5" customHeight="1">
      <c r="H69" s="59" t="s">
        <v>275</v>
      </c>
      <c r="I69" s="53" t="s">
        <v>282</v>
      </c>
      <c r="J69" s="53" t="s">
        <v>78</v>
      </c>
      <c r="AL69" s="53" t="s">
        <v>77</v>
      </c>
      <c r="AM69" s="53" t="s">
        <v>282</v>
      </c>
      <c r="AN69" s="53" t="str">
        <f t="shared" si="6"/>
        <v>OK</v>
      </c>
      <c r="AO69" s="53" t="str">
        <f t="shared" si="7"/>
        <v>OK</v>
      </c>
    </row>
    <row r="70" spans="8:41" ht="14.5" customHeight="1">
      <c r="H70" s="59" t="s">
        <v>277</v>
      </c>
      <c r="I70" s="53" t="s">
        <v>283</v>
      </c>
      <c r="J70" s="53" t="s">
        <v>80</v>
      </c>
      <c r="AL70" s="53" t="s">
        <v>78</v>
      </c>
      <c r="AM70" s="53" t="s">
        <v>282</v>
      </c>
      <c r="AN70" s="53" t="str">
        <f t="shared" si="6"/>
        <v>OK</v>
      </c>
      <c r="AO70" s="53" t="str">
        <f t="shared" si="7"/>
        <v>OK</v>
      </c>
    </row>
    <row r="71" spans="8:41">
      <c r="H71" s="59" t="s">
        <v>278</v>
      </c>
      <c r="I71" s="53" t="s">
        <v>283</v>
      </c>
      <c r="J71" s="53" t="s">
        <v>81</v>
      </c>
      <c r="AL71" s="53" t="s">
        <v>80</v>
      </c>
      <c r="AM71" s="53" t="s">
        <v>283</v>
      </c>
      <c r="AN71" s="53" t="str">
        <f t="shared" si="6"/>
        <v>OK</v>
      </c>
      <c r="AO71" s="53" t="str">
        <f t="shared" si="7"/>
        <v>OK</v>
      </c>
    </row>
    <row r="72" spans="8:41" ht="14.5" customHeight="1">
      <c r="H72" s="59" t="s">
        <v>279</v>
      </c>
      <c r="I72" s="53" t="s">
        <v>283</v>
      </c>
      <c r="J72" s="53" t="s">
        <v>82</v>
      </c>
      <c r="AL72" s="53" t="s">
        <v>81</v>
      </c>
      <c r="AM72" s="53" t="s">
        <v>283</v>
      </c>
      <c r="AN72" s="53" t="str">
        <f t="shared" si="6"/>
        <v>OK</v>
      </c>
      <c r="AO72" s="53" t="str">
        <f t="shared" si="7"/>
        <v>OK</v>
      </c>
    </row>
    <row r="73" spans="8:41" ht="14.5" customHeight="1">
      <c r="H73" s="59" t="s">
        <v>280</v>
      </c>
      <c r="I73" s="53" t="s">
        <v>283</v>
      </c>
      <c r="J73" s="53" t="s">
        <v>83</v>
      </c>
      <c r="AL73" s="53" t="s">
        <v>82</v>
      </c>
      <c r="AM73" s="53" t="s">
        <v>283</v>
      </c>
      <c r="AN73" s="53" t="str">
        <f t="shared" si="6"/>
        <v>OK</v>
      </c>
      <c r="AO73" s="53" t="str">
        <f t="shared" si="7"/>
        <v>OK</v>
      </c>
    </row>
    <row r="74" spans="8:41" ht="14.5" customHeight="1">
      <c r="H74" s="59" t="s">
        <v>284</v>
      </c>
      <c r="I74" s="53" t="s">
        <v>283</v>
      </c>
      <c r="J74" s="53" t="s">
        <v>84</v>
      </c>
      <c r="AL74" s="53" t="s">
        <v>83</v>
      </c>
      <c r="AM74" s="53" t="s">
        <v>283</v>
      </c>
      <c r="AN74" s="53" t="str">
        <f t="shared" si="6"/>
        <v>OK</v>
      </c>
      <c r="AO74" s="53" t="str">
        <f t="shared" si="7"/>
        <v>OK</v>
      </c>
    </row>
    <row r="75" spans="8:41" ht="14.5" customHeight="1">
      <c r="H75" s="59" t="s">
        <v>285</v>
      </c>
      <c r="I75" s="53" t="s">
        <v>283</v>
      </c>
      <c r="J75" s="53" t="s">
        <v>85</v>
      </c>
      <c r="AL75" s="53" t="s">
        <v>84</v>
      </c>
      <c r="AM75" s="53" t="s">
        <v>283</v>
      </c>
      <c r="AN75" s="53" t="str">
        <f t="shared" si="6"/>
        <v>OK</v>
      </c>
      <c r="AO75" s="53" t="str">
        <f t="shared" si="7"/>
        <v>OK</v>
      </c>
    </row>
    <row r="76" spans="8:41" ht="14.5" customHeight="1">
      <c r="H76" s="59" t="s">
        <v>286</v>
      </c>
      <c r="I76" s="53" t="s">
        <v>283</v>
      </c>
      <c r="J76" s="53" t="s">
        <v>86</v>
      </c>
      <c r="AL76" s="53" t="s">
        <v>85</v>
      </c>
      <c r="AM76" s="53" t="s">
        <v>283</v>
      </c>
      <c r="AN76" s="53" t="str">
        <f t="shared" si="6"/>
        <v>OK</v>
      </c>
      <c r="AO76" s="53" t="str">
        <f t="shared" si="7"/>
        <v>OK</v>
      </c>
    </row>
    <row r="77" spans="8:41" ht="14.5" customHeight="1">
      <c r="H77" s="59" t="s">
        <v>287</v>
      </c>
      <c r="I77" s="53" t="s">
        <v>283</v>
      </c>
      <c r="J77" s="53" t="s">
        <v>87</v>
      </c>
      <c r="AL77" s="53" t="s">
        <v>86</v>
      </c>
      <c r="AM77" s="53" t="s">
        <v>283</v>
      </c>
      <c r="AN77" s="53" t="str">
        <f t="shared" si="6"/>
        <v>OK</v>
      </c>
      <c r="AO77" s="53" t="str">
        <f t="shared" si="7"/>
        <v>OK</v>
      </c>
    </row>
    <row r="78" spans="8:41" ht="14.5" customHeight="1">
      <c r="H78" s="59" t="s">
        <v>288</v>
      </c>
      <c r="I78" s="53" t="s">
        <v>283</v>
      </c>
      <c r="J78" s="53" t="s">
        <v>88</v>
      </c>
      <c r="AL78" s="53" t="s">
        <v>87</v>
      </c>
      <c r="AM78" s="53" t="s">
        <v>283</v>
      </c>
      <c r="AN78" s="53" t="str">
        <f t="shared" si="6"/>
        <v>OK</v>
      </c>
      <c r="AO78" s="53" t="str">
        <f t="shared" si="7"/>
        <v>OK</v>
      </c>
    </row>
    <row r="79" spans="8:41" ht="14.5" customHeight="1">
      <c r="H79" s="59" t="s">
        <v>289</v>
      </c>
      <c r="I79" s="53" t="s">
        <v>283</v>
      </c>
      <c r="J79" s="53" t="s">
        <v>89</v>
      </c>
      <c r="AL79" s="53" t="s">
        <v>88</v>
      </c>
      <c r="AM79" s="53" t="s">
        <v>283</v>
      </c>
      <c r="AN79" s="53" t="str">
        <f t="shared" si="6"/>
        <v>OK</v>
      </c>
      <c r="AO79" s="53" t="str">
        <f t="shared" si="7"/>
        <v>OK</v>
      </c>
    </row>
    <row r="80" spans="8:41" ht="14.5" customHeight="1">
      <c r="H80" s="59" t="s">
        <v>290</v>
      </c>
      <c r="I80" s="53" t="s">
        <v>283</v>
      </c>
      <c r="J80" s="53" t="s">
        <v>90</v>
      </c>
      <c r="AL80" s="53" t="s">
        <v>89</v>
      </c>
      <c r="AM80" s="53" t="s">
        <v>283</v>
      </c>
      <c r="AN80" s="53" t="str">
        <f t="shared" si="6"/>
        <v>OK</v>
      </c>
      <c r="AO80" s="53" t="str">
        <f t="shared" si="7"/>
        <v>OK</v>
      </c>
    </row>
    <row r="81" spans="8:41" ht="14.5" customHeight="1">
      <c r="H81" s="59" t="s">
        <v>291</v>
      </c>
      <c r="I81" s="53" t="s">
        <v>283</v>
      </c>
      <c r="J81" s="53" t="s">
        <v>91</v>
      </c>
      <c r="AL81" s="53" t="s">
        <v>90</v>
      </c>
      <c r="AM81" s="53" t="s">
        <v>283</v>
      </c>
      <c r="AN81" s="53" t="str">
        <f t="shared" si="6"/>
        <v>OK</v>
      </c>
      <c r="AO81" s="53" t="str">
        <f t="shared" si="7"/>
        <v>OK</v>
      </c>
    </row>
    <row r="82" spans="8:41" ht="14.5" customHeight="1">
      <c r="H82" s="59" t="s">
        <v>292</v>
      </c>
      <c r="I82" s="53" t="s">
        <v>283</v>
      </c>
      <c r="J82" s="53" t="s">
        <v>92</v>
      </c>
      <c r="AL82" s="53" t="s">
        <v>91</v>
      </c>
      <c r="AM82" s="53" t="s">
        <v>283</v>
      </c>
      <c r="AN82" s="53" t="str">
        <f t="shared" si="6"/>
        <v>OK</v>
      </c>
      <c r="AO82" s="53" t="str">
        <f t="shared" si="7"/>
        <v>OK</v>
      </c>
    </row>
    <row r="83" spans="8:41" ht="14.5" customHeight="1">
      <c r="H83" s="59" t="s">
        <v>293</v>
      </c>
      <c r="I83" s="53" t="s">
        <v>283</v>
      </c>
      <c r="J83" s="53" t="s">
        <v>93</v>
      </c>
      <c r="AL83" s="53" t="s">
        <v>92</v>
      </c>
      <c r="AM83" s="53" t="s">
        <v>283</v>
      </c>
      <c r="AN83" s="53" t="str">
        <f t="shared" si="6"/>
        <v>OK</v>
      </c>
      <c r="AO83" s="53" t="str">
        <f t="shared" si="7"/>
        <v>OK</v>
      </c>
    </row>
    <row r="84" spans="8:41" ht="14.5" customHeight="1">
      <c r="H84" s="59" t="s">
        <v>294</v>
      </c>
      <c r="I84" s="53" t="s">
        <v>283</v>
      </c>
      <c r="J84" s="53" t="s">
        <v>94</v>
      </c>
      <c r="AL84" s="53" t="s">
        <v>93</v>
      </c>
      <c r="AM84" s="53" t="s">
        <v>283</v>
      </c>
      <c r="AN84" s="53" t="str">
        <f t="shared" si="6"/>
        <v>OK</v>
      </c>
      <c r="AO84" s="53" t="str">
        <f t="shared" si="7"/>
        <v>OK</v>
      </c>
    </row>
    <row r="85" spans="8:41" ht="14.5" customHeight="1">
      <c r="H85" s="59" t="s">
        <v>295</v>
      </c>
      <c r="I85" s="53" t="s">
        <v>283</v>
      </c>
      <c r="J85" s="53" t="s">
        <v>95</v>
      </c>
      <c r="AL85" s="53" t="s">
        <v>94</v>
      </c>
      <c r="AM85" s="53" t="s">
        <v>283</v>
      </c>
      <c r="AN85" s="53" t="str">
        <f t="shared" si="6"/>
        <v>OK</v>
      </c>
      <c r="AO85" s="53" t="str">
        <f t="shared" si="7"/>
        <v>OK</v>
      </c>
    </row>
    <row r="86" spans="8:41" ht="14.5" customHeight="1">
      <c r="H86" s="59" t="s">
        <v>296</v>
      </c>
      <c r="I86" s="53" t="s">
        <v>283</v>
      </c>
      <c r="J86" s="53" t="s">
        <v>96</v>
      </c>
      <c r="AL86" s="53" t="s">
        <v>95</v>
      </c>
      <c r="AM86" s="53" t="s">
        <v>283</v>
      </c>
      <c r="AN86" s="53" t="str">
        <f t="shared" si="6"/>
        <v>OK</v>
      </c>
      <c r="AO86" s="53" t="str">
        <f t="shared" si="7"/>
        <v>OK</v>
      </c>
    </row>
    <row r="87" spans="8:41" ht="14.5" customHeight="1">
      <c r="H87" s="59" t="s">
        <v>297</v>
      </c>
      <c r="I87" s="53" t="s">
        <v>283</v>
      </c>
      <c r="J87" s="53" t="s">
        <v>97</v>
      </c>
      <c r="AL87" s="53" t="s">
        <v>96</v>
      </c>
      <c r="AM87" s="53" t="s">
        <v>283</v>
      </c>
      <c r="AN87" s="53" t="str">
        <f t="shared" si="6"/>
        <v>OK</v>
      </c>
      <c r="AO87" s="53" t="str">
        <f t="shared" si="7"/>
        <v>OK</v>
      </c>
    </row>
    <row r="88" spans="8:41" ht="14.5" customHeight="1">
      <c r="H88" s="59" t="s">
        <v>298</v>
      </c>
      <c r="I88" s="60" t="s">
        <v>283</v>
      </c>
      <c r="J88" s="60" t="s">
        <v>395</v>
      </c>
      <c r="AL88" s="53" t="s">
        <v>97</v>
      </c>
      <c r="AM88" s="53" t="s">
        <v>283</v>
      </c>
      <c r="AN88" s="53" t="str">
        <f t="shared" si="6"/>
        <v>OK</v>
      </c>
      <c r="AO88" s="53" t="str">
        <f t="shared" si="7"/>
        <v>OK</v>
      </c>
    </row>
    <row r="89" spans="8:41" ht="14.5" customHeight="1">
      <c r="H89" s="59" t="s">
        <v>299</v>
      </c>
      <c r="I89" s="60" t="s">
        <v>283</v>
      </c>
      <c r="J89" s="60" t="s">
        <v>396</v>
      </c>
      <c r="AL89" s="60" t="s">
        <v>395</v>
      </c>
      <c r="AM89" s="53" t="s">
        <v>283</v>
      </c>
      <c r="AN89" s="53" t="str">
        <f t="shared" si="6"/>
        <v>OK</v>
      </c>
      <c r="AO89" s="53" t="str">
        <f t="shared" si="7"/>
        <v>OK</v>
      </c>
    </row>
    <row r="90" spans="8:41" ht="14.5" customHeight="1">
      <c r="H90" s="59" t="s">
        <v>300</v>
      </c>
      <c r="I90" s="60" t="s">
        <v>435</v>
      </c>
      <c r="J90" s="60" t="s">
        <v>438</v>
      </c>
      <c r="AL90" s="60" t="s">
        <v>396</v>
      </c>
      <c r="AM90" s="53" t="s">
        <v>283</v>
      </c>
      <c r="AN90" s="53" t="str">
        <f t="shared" si="6"/>
        <v>OK</v>
      </c>
      <c r="AO90" s="53" t="str">
        <f t="shared" si="7"/>
        <v>OK</v>
      </c>
    </row>
    <row r="91" spans="8:41" ht="14.5" customHeight="1">
      <c r="AL91" s="60" t="s">
        <v>438</v>
      </c>
      <c r="AM91" s="53" t="s">
        <v>435</v>
      </c>
      <c r="AN91" s="53" t="str">
        <f t="shared" si="6"/>
        <v>OK</v>
      </c>
      <c r="AO91" s="53" t="str">
        <f t="shared" si="7"/>
        <v>OK</v>
      </c>
    </row>
    <row r="92" spans="8:41" ht="14.5" customHeight="1">
      <c r="AM92" s="59"/>
    </row>
    <row r="93" spans="8:41" ht="14.5" customHeight="1">
      <c r="H93" s="59"/>
    </row>
    <row r="94" spans="8:41" ht="14.5" customHeight="1">
      <c r="H94" s="59"/>
    </row>
    <row r="95" spans="8:41" ht="14.5" customHeight="1">
      <c r="H95" s="59"/>
    </row>
    <row r="96" spans="8:41" ht="14.5" customHeight="1">
      <c r="H96" s="59"/>
    </row>
    <row r="97" spans="1:6" ht="14.5" customHeight="1"/>
    <row r="98" spans="1:6" ht="14.5" customHeight="1"/>
    <row r="99" spans="1:6" ht="14.5" customHeight="1"/>
    <row r="100" spans="1:6" ht="14.5" customHeight="1"/>
    <row r="101" spans="1:6" ht="14.5" customHeight="1"/>
    <row r="102" spans="1:6" ht="14.5" customHeight="1"/>
    <row r="106" spans="1:6">
      <c r="A106" s="59"/>
      <c r="B106" s="59"/>
      <c r="C106" s="59"/>
      <c r="D106" s="59"/>
      <c r="E106" s="59"/>
      <c r="F106" s="59"/>
    </row>
    <row r="107" spans="1:6">
      <c r="A107" s="59"/>
      <c r="B107" s="59"/>
      <c r="C107" s="59"/>
      <c r="D107" s="59"/>
      <c r="E107" s="59"/>
      <c r="F107" s="59"/>
    </row>
    <row r="108" spans="1:6">
      <c r="A108" s="59"/>
      <c r="B108" s="59"/>
      <c r="C108" s="59"/>
      <c r="D108" s="59"/>
      <c r="E108" s="59"/>
      <c r="F108" s="59"/>
    </row>
    <row r="109" spans="1:6">
      <c r="A109" s="59"/>
      <c r="B109" s="59"/>
      <c r="C109" s="59"/>
      <c r="D109" s="59"/>
      <c r="E109" s="59"/>
      <c r="F109" s="59"/>
    </row>
    <row r="110" spans="1:6">
      <c r="A110" s="59"/>
      <c r="B110" s="59"/>
      <c r="C110" s="59"/>
      <c r="D110" s="59"/>
      <c r="E110" s="59"/>
      <c r="F110" s="59"/>
    </row>
    <row r="111" spans="1:6">
      <c r="A111" s="59"/>
      <c r="B111" s="59"/>
      <c r="C111" s="59"/>
      <c r="D111" s="59"/>
      <c r="E111" s="59"/>
      <c r="F111" s="59"/>
    </row>
    <row r="112" spans="1:6">
      <c r="A112" s="59"/>
      <c r="B112" s="59"/>
      <c r="C112" s="59"/>
      <c r="D112" s="59"/>
      <c r="E112" s="59"/>
      <c r="F112" s="59"/>
    </row>
    <row r="113" spans="1:6">
      <c r="A113" s="59"/>
      <c r="B113" s="59"/>
      <c r="C113" s="59"/>
      <c r="D113" s="59"/>
      <c r="E113" s="59"/>
      <c r="F113" s="59"/>
    </row>
    <row r="114" spans="1:6">
      <c r="A114" s="59"/>
      <c r="B114" s="59"/>
      <c r="C114" s="59"/>
      <c r="D114" s="59"/>
      <c r="E114" s="59"/>
      <c r="F114" s="59"/>
    </row>
    <row r="115" spans="1:6">
      <c r="A115" s="59"/>
      <c r="B115" s="59"/>
      <c r="C115" s="59"/>
      <c r="D115" s="59"/>
      <c r="E115" s="59"/>
      <c r="F115" s="59"/>
    </row>
    <row r="116" spans="1:6">
      <c r="A116" s="59"/>
      <c r="B116" s="59"/>
      <c r="C116" s="59"/>
      <c r="D116" s="59"/>
      <c r="E116" s="59"/>
      <c r="F116" s="59"/>
    </row>
    <row r="117" spans="1:6">
      <c r="A117" s="59"/>
      <c r="B117" s="59"/>
      <c r="C117" s="59"/>
      <c r="D117" s="59"/>
      <c r="E117" s="59"/>
      <c r="F117" s="59"/>
    </row>
    <row r="118" spans="1:6">
      <c r="A118" s="59"/>
      <c r="B118" s="59"/>
      <c r="C118" s="59"/>
      <c r="D118" s="59"/>
      <c r="E118" s="59"/>
      <c r="F118" s="59"/>
    </row>
  </sheetData>
  <sheetProtection sheet="1" objects="1" scenarios="1" selectLockedCells="1" selectUnlockedCells="1"/>
  <phoneticPr fontId="8" type="noConversion"/>
  <conditionalFormatting sqref="AF32:AF1048576 AF1:AF16 AF18:AF28">
    <cfRule type="duplicateValues" dxfId="35" priority="64"/>
  </conditionalFormatting>
  <conditionalFormatting sqref="J93:J1048576 J1:J90">
    <cfRule type="duplicateValues" dxfId="34" priority="68"/>
  </conditionalFormatting>
  <conditionalFormatting sqref="AL91">
    <cfRule type="duplicateValues" dxfId="33"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DE965-2994-44F8-A744-B5FB3855D37E}">
  <dimension ref="A2:O36"/>
  <sheetViews>
    <sheetView showGridLines="0" zoomScale="85" zoomScaleNormal="85" workbookViewId="0">
      <selection activeCell="C6" sqref="C6"/>
    </sheetView>
  </sheetViews>
  <sheetFormatPr defaultColWidth="9.1796875" defaultRowHeight="14.5"/>
  <cols>
    <col min="1" max="1" width="4.1796875" style="53" customWidth="1"/>
    <col min="2" max="2" width="29.1796875" style="53" customWidth="1"/>
    <col min="3" max="3" width="22.7265625" style="53" customWidth="1"/>
    <col min="4" max="4" width="19.453125" style="53" customWidth="1"/>
    <col min="5" max="5" width="37.1796875" style="53" customWidth="1"/>
    <col min="6" max="6" width="33.7265625" style="53" customWidth="1"/>
    <col min="7" max="7" width="17.7265625" style="53" customWidth="1"/>
    <col min="8" max="8" width="23.81640625" style="53" customWidth="1"/>
    <col min="9" max="9" width="32" style="53" customWidth="1"/>
    <col min="10" max="10" width="25.1796875" style="53" customWidth="1"/>
    <col min="11" max="11" width="4.54296875" style="53" customWidth="1"/>
    <col min="12" max="12" width="36.81640625" style="53" customWidth="1"/>
    <col min="13" max="13" width="13.453125" style="53" customWidth="1"/>
    <col min="14" max="14" width="15.54296875" style="53" bestFit="1" customWidth="1"/>
    <col min="15" max="15" width="13.81640625" style="53" customWidth="1"/>
    <col min="16" max="16384" width="9.1796875" style="53"/>
  </cols>
  <sheetData>
    <row r="2" spans="1:15" ht="26.25" customHeight="1">
      <c r="B2" s="72" t="s">
        <v>373</v>
      </c>
    </row>
    <row r="3" spans="1:15" ht="15" customHeight="1">
      <c r="A3" s="71">
        <v>3</v>
      </c>
      <c r="B3" s="112" t="s">
        <v>412</v>
      </c>
      <c r="C3" s="129"/>
      <c r="D3" s="129"/>
      <c r="E3" s="130"/>
      <c r="F3" s="130"/>
      <c r="G3" s="130"/>
      <c r="H3" s="130"/>
      <c r="I3" s="130"/>
      <c r="J3" s="70"/>
      <c r="L3" s="48" t="s">
        <v>406</v>
      </c>
    </row>
    <row r="4" spans="1:15" ht="15" customHeight="1">
      <c r="L4" s="120" t="s">
        <v>409</v>
      </c>
    </row>
    <row r="5" spans="1:15" ht="15.5">
      <c r="B5" s="73" t="s">
        <v>138</v>
      </c>
      <c r="C5" s="73" t="s">
        <v>410</v>
      </c>
      <c r="D5" s="73" t="s">
        <v>411</v>
      </c>
      <c r="E5" s="73" t="s">
        <v>399</v>
      </c>
      <c r="F5" s="73" t="s">
        <v>9</v>
      </c>
      <c r="G5" s="73" t="s">
        <v>7</v>
      </c>
      <c r="H5" s="73" t="s">
        <v>8</v>
      </c>
      <c r="I5" s="73" t="s">
        <v>10</v>
      </c>
      <c r="J5" s="73" t="s">
        <v>12</v>
      </c>
      <c r="L5" s="120"/>
      <c r="O5" s="59"/>
    </row>
    <row r="6" spans="1:15" ht="24.75" customHeight="1">
      <c r="B6" s="74" t="s">
        <v>108</v>
      </c>
      <c r="C6" s="76"/>
      <c r="D6" s="76"/>
      <c r="E6" s="77"/>
      <c r="F6" s="77"/>
      <c r="G6" s="77"/>
      <c r="H6" s="77"/>
      <c r="I6" s="77"/>
      <c r="J6" s="77"/>
      <c r="L6" s="120"/>
    </row>
    <row r="7" spans="1:15" ht="24.75" customHeight="1">
      <c r="B7" s="74" t="s">
        <v>109</v>
      </c>
      <c r="C7" s="76"/>
      <c r="D7" s="76"/>
      <c r="E7" s="77"/>
      <c r="F7" s="77"/>
      <c r="G7" s="77"/>
      <c r="H7" s="77"/>
      <c r="I7" s="77"/>
      <c r="J7" s="77"/>
      <c r="L7" s="120"/>
    </row>
    <row r="8" spans="1:15" ht="24.75" customHeight="1">
      <c r="B8" s="74" t="s">
        <v>110</v>
      </c>
      <c r="C8" s="76"/>
      <c r="D8" s="76"/>
      <c r="E8" s="77"/>
      <c r="F8" s="77"/>
      <c r="G8" s="77"/>
      <c r="H8" s="77"/>
      <c r="I8" s="77"/>
      <c r="J8" s="77"/>
      <c r="L8" s="120"/>
    </row>
    <row r="9" spans="1:15" ht="24.75" customHeight="1">
      <c r="B9" s="63" t="s">
        <v>111</v>
      </c>
      <c r="C9" s="76"/>
      <c r="D9" s="76"/>
      <c r="E9" s="77"/>
      <c r="F9" s="77"/>
      <c r="G9" s="77"/>
      <c r="H9" s="77"/>
      <c r="I9" s="77"/>
      <c r="J9" s="77"/>
      <c r="L9" s="120"/>
    </row>
    <row r="10" spans="1:15" ht="24.75" customHeight="1">
      <c r="B10" s="63" t="s">
        <v>112</v>
      </c>
      <c r="C10" s="76"/>
      <c r="D10" s="76"/>
      <c r="E10" s="77"/>
      <c r="F10" s="77"/>
      <c r="G10" s="77"/>
      <c r="H10" s="77"/>
      <c r="I10" s="77"/>
      <c r="J10" s="77"/>
      <c r="L10" s="120"/>
    </row>
    <row r="11" spans="1:15" ht="24.75" customHeight="1">
      <c r="B11" s="63" t="s">
        <v>113</v>
      </c>
      <c r="C11" s="76"/>
      <c r="D11" s="76"/>
      <c r="E11" s="77"/>
      <c r="F11" s="77"/>
      <c r="G11" s="77"/>
      <c r="H11" s="77"/>
      <c r="I11" s="77"/>
      <c r="J11" s="77"/>
      <c r="L11" s="120"/>
    </row>
    <row r="12" spans="1:15" ht="24.75" customHeight="1">
      <c r="B12" s="63" t="s">
        <v>114</v>
      </c>
      <c r="C12" s="76"/>
      <c r="D12" s="76"/>
      <c r="E12" s="77"/>
      <c r="F12" s="77"/>
      <c r="G12" s="77"/>
      <c r="H12" s="77"/>
      <c r="I12" s="77"/>
      <c r="J12" s="77"/>
      <c r="L12" s="120"/>
    </row>
    <row r="13" spans="1:15" ht="24.75" customHeight="1">
      <c r="B13" s="63" t="s">
        <v>115</v>
      </c>
      <c r="C13" s="76"/>
      <c r="D13" s="76"/>
      <c r="E13" s="77"/>
      <c r="F13" s="77"/>
      <c r="G13" s="77"/>
      <c r="H13" s="77"/>
      <c r="I13" s="77"/>
      <c r="J13" s="77"/>
      <c r="L13" s="120"/>
    </row>
    <row r="14" spans="1:15" ht="24.75" customHeight="1">
      <c r="B14" s="63" t="s">
        <v>116</v>
      </c>
      <c r="C14" s="76"/>
      <c r="D14" s="76"/>
      <c r="E14" s="77"/>
      <c r="F14" s="77"/>
      <c r="G14" s="77"/>
      <c r="H14" s="77"/>
      <c r="I14" s="77"/>
      <c r="J14" s="77"/>
      <c r="L14" s="120"/>
    </row>
    <row r="15" spans="1:15" ht="24.75" customHeight="1">
      <c r="B15" s="63" t="s">
        <v>117</v>
      </c>
      <c r="C15" s="76"/>
      <c r="D15" s="76"/>
      <c r="E15" s="77"/>
      <c r="F15" s="77"/>
      <c r="G15" s="77"/>
      <c r="H15" s="77"/>
      <c r="I15" s="77"/>
      <c r="J15" s="77"/>
      <c r="L15" s="120"/>
    </row>
    <row r="16" spans="1:15" ht="24.75" customHeight="1">
      <c r="B16" s="63" t="s">
        <v>118</v>
      </c>
      <c r="C16" s="76"/>
      <c r="D16" s="76"/>
      <c r="E16" s="77"/>
      <c r="F16" s="77"/>
      <c r="G16" s="77"/>
      <c r="H16" s="77"/>
      <c r="I16" s="77"/>
      <c r="J16" s="77"/>
      <c r="L16" s="120"/>
    </row>
    <row r="17" spans="2:12" ht="24.75" customHeight="1">
      <c r="B17" s="63" t="s">
        <v>119</v>
      </c>
      <c r="C17" s="76"/>
      <c r="D17" s="76"/>
      <c r="E17" s="77"/>
      <c r="F17" s="77"/>
      <c r="G17" s="77"/>
      <c r="H17" s="77"/>
      <c r="I17" s="77"/>
      <c r="J17" s="77"/>
      <c r="L17" s="120"/>
    </row>
    <row r="18" spans="2:12" ht="24.75" customHeight="1">
      <c r="B18" s="63" t="s">
        <v>120</v>
      </c>
      <c r="C18" s="76"/>
      <c r="D18" s="76"/>
      <c r="E18" s="77"/>
      <c r="F18" s="77"/>
      <c r="G18" s="77"/>
      <c r="H18" s="77"/>
      <c r="I18" s="77"/>
      <c r="J18" s="77"/>
      <c r="L18" s="120"/>
    </row>
    <row r="19" spans="2:12" ht="24.75" customHeight="1">
      <c r="B19" s="63" t="s">
        <v>121</v>
      </c>
      <c r="C19" s="76"/>
      <c r="D19" s="76"/>
      <c r="E19" s="77"/>
      <c r="F19" s="77"/>
      <c r="G19" s="77"/>
      <c r="H19" s="77"/>
      <c r="I19" s="77"/>
      <c r="J19" s="77"/>
      <c r="L19" s="128"/>
    </row>
    <row r="20" spans="2:12" ht="24.75" customHeight="1">
      <c r="B20" s="63" t="s">
        <v>122</v>
      </c>
      <c r="C20" s="76"/>
      <c r="D20" s="76"/>
      <c r="E20" s="77"/>
      <c r="F20" s="77"/>
      <c r="G20" s="77"/>
      <c r="H20" s="77"/>
      <c r="I20" s="77"/>
      <c r="J20" s="77"/>
      <c r="L20" s="128"/>
    </row>
    <row r="21" spans="2:12" ht="24.75" customHeight="1">
      <c r="B21" s="63" t="s">
        <v>123</v>
      </c>
      <c r="C21" s="76"/>
      <c r="D21" s="76"/>
      <c r="E21" s="77"/>
      <c r="F21" s="77"/>
      <c r="G21" s="77"/>
      <c r="H21" s="77"/>
      <c r="I21" s="77"/>
      <c r="J21" s="77"/>
      <c r="L21" s="128"/>
    </row>
    <row r="22" spans="2:12" ht="24.75" customHeight="1">
      <c r="B22" s="63" t="s">
        <v>124</v>
      </c>
      <c r="C22" s="76"/>
      <c r="D22" s="76"/>
      <c r="E22" s="77"/>
      <c r="F22" s="77"/>
      <c r="G22" s="77"/>
      <c r="H22" s="77"/>
      <c r="I22" s="77"/>
      <c r="J22" s="77"/>
      <c r="L22" s="128"/>
    </row>
    <row r="23" spans="2:12" ht="24.75" customHeight="1">
      <c r="B23" s="63" t="s">
        <v>125</v>
      </c>
      <c r="C23" s="76"/>
      <c r="D23" s="76"/>
      <c r="E23" s="77"/>
      <c r="F23" s="77"/>
      <c r="G23" s="77"/>
      <c r="H23" s="77"/>
      <c r="I23" s="77"/>
      <c r="J23" s="77"/>
      <c r="L23" s="128"/>
    </row>
    <row r="24" spans="2:12" ht="24.75" customHeight="1">
      <c r="B24" s="75" t="s">
        <v>126</v>
      </c>
      <c r="C24" s="76"/>
      <c r="D24" s="76"/>
      <c r="E24" s="77"/>
      <c r="F24" s="77"/>
      <c r="G24" s="77"/>
      <c r="H24" s="77"/>
      <c r="I24" s="77"/>
      <c r="J24" s="77"/>
      <c r="L24" s="128"/>
    </row>
    <row r="25" spans="2:12" ht="24.75" customHeight="1">
      <c r="B25" s="74" t="s">
        <v>127</v>
      </c>
      <c r="C25" s="76"/>
      <c r="D25" s="76"/>
      <c r="E25" s="77"/>
      <c r="F25" s="77"/>
      <c r="G25" s="77"/>
      <c r="H25" s="77"/>
      <c r="I25" s="77"/>
      <c r="J25" s="77"/>
      <c r="L25" s="128"/>
    </row>
    <row r="26" spans="2:12" ht="24.75" customHeight="1">
      <c r="B26" s="74" t="s">
        <v>128</v>
      </c>
      <c r="C26" s="76"/>
      <c r="D26" s="76"/>
      <c r="E26" s="77"/>
      <c r="F26" s="77"/>
      <c r="G26" s="77"/>
      <c r="H26" s="77"/>
      <c r="I26" s="77"/>
      <c r="J26" s="77"/>
      <c r="L26" s="128"/>
    </row>
    <row r="27" spans="2:12" ht="24.75" customHeight="1">
      <c r="B27" s="74" t="s">
        <v>129</v>
      </c>
      <c r="C27" s="76"/>
      <c r="D27" s="76"/>
      <c r="E27" s="77"/>
      <c r="F27" s="77"/>
      <c r="G27" s="77"/>
      <c r="H27" s="77"/>
      <c r="I27" s="77"/>
      <c r="J27" s="77"/>
      <c r="L27" s="128"/>
    </row>
    <row r="28" spans="2:12" ht="24.75" customHeight="1">
      <c r="B28" s="74" t="s">
        <v>130</v>
      </c>
      <c r="C28" s="76"/>
      <c r="D28" s="76"/>
      <c r="E28" s="77"/>
      <c r="F28" s="77"/>
      <c r="G28" s="77"/>
      <c r="H28" s="77"/>
      <c r="I28" s="77"/>
      <c r="J28" s="77"/>
      <c r="L28" s="128"/>
    </row>
    <row r="29" spans="2:12" ht="24.75" customHeight="1">
      <c r="B29" s="74" t="s">
        <v>131</v>
      </c>
      <c r="C29" s="76"/>
      <c r="D29" s="76"/>
      <c r="E29" s="77"/>
      <c r="F29" s="77"/>
      <c r="G29" s="77"/>
      <c r="H29" s="77"/>
      <c r="I29" s="77"/>
      <c r="J29" s="77"/>
      <c r="L29" s="128"/>
    </row>
    <row r="30" spans="2:12" ht="24.75" customHeight="1">
      <c r="B30" s="74" t="s">
        <v>132</v>
      </c>
      <c r="C30" s="76"/>
      <c r="D30" s="76"/>
      <c r="E30" s="77"/>
      <c r="F30" s="77"/>
      <c r="G30" s="77"/>
      <c r="H30" s="77"/>
      <c r="I30" s="77"/>
      <c r="J30" s="77"/>
      <c r="L30" s="128"/>
    </row>
    <row r="31" spans="2:12" ht="24.75" customHeight="1">
      <c r="B31" s="74" t="s">
        <v>134</v>
      </c>
      <c r="C31" s="76"/>
      <c r="D31" s="76"/>
      <c r="E31" s="77"/>
      <c r="F31" s="77"/>
      <c r="G31" s="77"/>
      <c r="H31" s="77"/>
      <c r="I31" s="77"/>
      <c r="J31" s="77"/>
      <c r="L31" s="128"/>
    </row>
    <row r="32" spans="2:12" ht="24.75" customHeight="1">
      <c r="B32" s="74" t="s">
        <v>135</v>
      </c>
      <c r="C32" s="76"/>
      <c r="D32" s="76"/>
      <c r="E32" s="77"/>
      <c r="F32" s="77"/>
      <c r="G32" s="77"/>
      <c r="H32" s="77"/>
      <c r="I32" s="77"/>
      <c r="J32" s="77"/>
      <c r="L32" s="128"/>
    </row>
    <row r="33" spans="2:12" ht="24.75" customHeight="1">
      <c r="B33" s="74" t="s">
        <v>136</v>
      </c>
      <c r="C33" s="76"/>
      <c r="D33" s="76"/>
      <c r="E33" s="77"/>
      <c r="F33" s="77"/>
      <c r="G33" s="77"/>
      <c r="H33" s="77"/>
      <c r="I33" s="77"/>
      <c r="J33" s="77"/>
      <c r="L33" s="120"/>
    </row>
    <row r="34" spans="2:12" ht="24.75" customHeight="1">
      <c r="B34" s="74" t="s">
        <v>137</v>
      </c>
      <c r="C34" s="76"/>
      <c r="D34" s="76"/>
      <c r="E34" s="77"/>
      <c r="F34" s="77"/>
      <c r="G34" s="77"/>
      <c r="H34" s="77"/>
      <c r="I34" s="77"/>
      <c r="J34" s="77"/>
      <c r="L34" s="120"/>
    </row>
    <row r="35" spans="2:12">
      <c r="L35" s="59"/>
    </row>
    <row r="36" spans="2:12">
      <c r="L36" s="59"/>
    </row>
  </sheetData>
  <sheetProtection selectLockedCells="1"/>
  <mergeCells count="3">
    <mergeCell ref="L33:L34"/>
    <mergeCell ref="L4:L32"/>
    <mergeCell ref="B3:I3"/>
  </mergeCells>
  <phoneticPr fontId="8" type="noConversion"/>
  <conditionalFormatting sqref="E6:J6">
    <cfRule type="expression" dxfId="32" priority="47">
      <formula>$D$6="Ja"</formula>
    </cfRule>
  </conditionalFormatting>
  <conditionalFormatting sqref="E7:J7">
    <cfRule type="expression" dxfId="31" priority="43">
      <formula>$D$7="Ja"</formula>
    </cfRule>
  </conditionalFormatting>
  <conditionalFormatting sqref="E8:J8">
    <cfRule type="expression" dxfId="30" priority="38">
      <formula>$D$8="Ja"</formula>
    </cfRule>
  </conditionalFormatting>
  <conditionalFormatting sqref="E9:J9">
    <cfRule type="expression" dxfId="29" priority="37">
      <formula>$D$9="Ja"</formula>
    </cfRule>
  </conditionalFormatting>
  <conditionalFormatting sqref="E10:J10">
    <cfRule type="expression" dxfId="28" priority="36">
      <formula>$D$10="Ja"</formula>
    </cfRule>
  </conditionalFormatting>
  <conditionalFormatting sqref="E11:J11">
    <cfRule type="expression" dxfId="27" priority="35">
      <formula>$D$11="Ja"</formula>
    </cfRule>
  </conditionalFormatting>
  <conditionalFormatting sqref="E12:J12">
    <cfRule type="expression" dxfId="26" priority="34">
      <formula>$D$12="Ja"</formula>
    </cfRule>
  </conditionalFormatting>
  <conditionalFormatting sqref="E13:J13">
    <cfRule type="expression" dxfId="25" priority="33">
      <formula>$D$13="Ja"</formula>
    </cfRule>
  </conditionalFormatting>
  <conditionalFormatting sqref="E14:J14">
    <cfRule type="expression" dxfId="24" priority="32">
      <formula>$D$14="Ja"</formula>
    </cfRule>
  </conditionalFormatting>
  <conditionalFormatting sqref="E15:J15">
    <cfRule type="expression" dxfId="23" priority="31">
      <formula>$D$15="Ja"</formula>
    </cfRule>
  </conditionalFormatting>
  <conditionalFormatting sqref="E16:J16">
    <cfRule type="expression" dxfId="22" priority="30">
      <formula>$D$16="Ja"</formula>
    </cfRule>
  </conditionalFormatting>
  <conditionalFormatting sqref="E17:J17">
    <cfRule type="expression" dxfId="21" priority="29">
      <formula>$D$17="Ja"</formula>
    </cfRule>
  </conditionalFormatting>
  <conditionalFormatting sqref="E18:J18">
    <cfRule type="expression" dxfId="20" priority="28">
      <formula>$D$18="Ja"</formula>
    </cfRule>
  </conditionalFormatting>
  <conditionalFormatting sqref="E19:J19">
    <cfRule type="expression" dxfId="19" priority="27">
      <formula>$D$19="Ja"</formula>
    </cfRule>
  </conditionalFormatting>
  <conditionalFormatting sqref="E20:J20">
    <cfRule type="expression" dxfId="18" priority="26">
      <formula>$D$20="Ja"</formula>
    </cfRule>
  </conditionalFormatting>
  <conditionalFormatting sqref="E21:J21">
    <cfRule type="expression" dxfId="17" priority="25">
      <formula>$D$21="Ja"</formula>
    </cfRule>
  </conditionalFormatting>
  <conditionalFormatting sqref="E22:J22">
    <cfRule type="expression" dxfId="16" priority="24">
      <formula>$D$22="Ja"</formula>
    </cfRule>
  </conditionalFormatting>
  <conditionalFormatting sqref="E23:J23">
    <cfRule type="expression" dxfId="15" priority="23">
      <formula>$D$23="Ja"</formula>
    </cfRule>
  </conditionalFormatting>
  <conditionalFormatting sqref="E24:J24">
    <cfRule type="expression" dxfId="14" priority="22">
      <formula>$D$24="Ja"</formula>
    </cfRule>
  </conditionalFormatting>
  <conditionalFormatting sqref="E25:J25">
    <cfRule type="expression" dxfId="13" priority="21">
      <formula>$D$25="Ja"</formula>
    </cfRule>
  </conditionalFormatting>
  <conditionalFormatting sqref="E26:J26">
    <cfRule type="expression" dxfId="12" priority="20">
      <formula>$D$26="Ja"</formula>
    </cfRule>
  </conditionalFormatting>
  <conditionalFormatting sqref="E27:J27">
    <cfRule type="expression" dxfId="11" priority="19">
      <formula>$D$27="Ja"</formula>
    </cfRule>
  </conditionalFormatting>
  <conditionalFormatting sqref="E28:J28">
    <cfRule type="expression" dxfId="10" priority="18">
      <formula>$D$28="Ja"</formula>
    </cfRule>
  </conditionalFormatting>
  <conditionalFormatting sqref="E29:J29">
    <cfRule type="expression" dxfId="9" priority="17">
      <formula>$D$29="Ja"</formula>
    </cfRule>
  </conditionalFormatting>
  <conditionalFormatting sqref="E30:J30">
    <cfRule type="expression" dxfId="8" priority="16">
      <formula>$D$30="Ja"</formula>
    </cfRule>
  </conditionalFormatting>
  <conditionalFormatting sqref="E31:J31">
    <cfRule type="expression" dxfId="7" priority="14">
      <formula>$D$31="Ja"</formula>
    </cfRule>
  </conditionalFormatting>
  <conditionalFormatting sqref="E32:J32">
    <cfRule type="expression" dxfId="6" priority="13">
      <formula>$D$32="Ja"</formula>
    </cfRule>
  </conditionalFormatting>
  <conditionalFormatting sqref="E33:J33">
    <cfRule type="expression" dxfId="5" priority="12">
      <formula>$D$33="Ja"</formula>
    </cfRule>
  </conditionalFormatting>
  <conditionalFormatting sqref="E34:J34">
    <cfRule type="expression" dxfId="4" priority="11">
      <formula>$D$34="Ja"</formula>
    </cfRule>
  </conditionalFormatting>
  <dataValidations count="1">
    <dataValidation type="custom" allowBlank="1" showInputMessage="1" showErrorMessage="1" errorTitle="Format" error="Ange riktnummer och telefonnummer. Exempel: +46 00 00 00" promptTitle="Telefonnummer" prompt="Ange landskod och telefonnummer. _x000a_Exempel: _x000a_+46 77 124 02 40" sqref="J6:J34" xr:uid="{7C559B72-E725-479C-BC37-F62F620723C7}">
      <formula1>AND(J6&lt;&gt;"",LEFT(J6,1)="+",ISNUMBER(VALUE(SUBSTITUTE(                 SUBSTITUTE(RIGHT(J6,LEN(J6)-1)," ",""),"-",""))))</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6" id="{9AFD555A-7BC2-4814-8037-A61DD90D5B6C}">
            <xm:f>Anmälan!$B$41=""</xm:f>
            <x14:dxf>
              <fill>
                <patternFill>
                  <bgColor theme="0" tint="-0.14996795556505021"/>
                </patternFill>
              </fill>
            </x14:dxf>
          </x14:cfRule>
          <x14:cfRule type="expression" priority="9" id="{2E78B50C-9ABD-4112-A278-82C3B27D8D8F}">
            <xm:f>Anmälan!$B$41="Nej"</xm:f>
            <x14:dxf>
              <fill>
                <patternFill>
                  <bgColor theme="0" tint="-0.14996795556505021"/>
                </patternFill>
              </fill>
            </x14:dxf>
          </x14:cfRule>
          <xm:sqref>C6:C34</xm:sqref>
        </x14:conditionalFormatting>
        <x14:conditionalFormatting xmlns:xm="http://schemas.microsoft.com/office/excel/2006/main">
          <x14:cfRule type="expression" priority="3" id="{E55DE9E4-B171-49DF-B88F-8AD45F1495CA}">
            <xm:f>Anmälan!$B$44=""</xm:f>
            <x14:dxf>
              <fill>
                <patternFill>
                  <bgColor theme="0" tint="-0.14996795556505021"/>
                </patternFill>
              </fill>
            </x14:dxf>
          </x14:cfRule>
          <x14:cfRule type="expression" priority="4" id="{38C6DED9-9373-484D-A223-B8B4CA840AF9}">
            <xm:f>Anmälan!$B$44="Nej"</xm:f>
            <x14:dxf>
              <fill>
                <patternFill>
                  <bgColor theme="0" tint="-0.14996795556505021"/>
                </patternFill>
              </fill>
            </x14:dxf>
          </x14:cfRule>
          <xm:sqref>D6:D34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35A35C2-F5FF-4F10-81B1-C4416C61215F}">
          <x14:formula1>
            <xm:f>dv_sektorer!$M$2:$M$2</xm:f>
          </x14:formula1>
          <xm:sqref>C6:D34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DA47F-D653-4D35-9679-0B10173E3F9E}">
  <sheetPr codeName="Blad3"/>
  <dimension ref="A1:Q103"/>
  <sheetViews>
    <sheetView workbookViewId="0">
      <selection activeCell="D6" sqref="D6"/>
    </sheetView>
  </sheetViews>
  <sheetFormatPr defaultRowHeight="14.5"/>
  <cols>
    <col min="2" max="2" width="13.26953125" customWidth="1"/>
    <col min="3" max="3" width="74.81640625" bestFit="1" customWidth="1"/>
    <col min="4" max="4" width="37" style="5" customWidth="1"/>
    <col min="5" max="5" width="29.81640625" style="5" customWidth="1"/>
    <col min="6" max="6" width="23.26953125" style="5" customWidth="1"/>
  </cols>
  <sheetData>
    <row r="1" spans="1:17">
      <c r="A1" s="1" t="s">
        <v>302</v>
      </c>
      <c r="B1" s="1" t="s">
        <v>301</v>
      </c>
      <c r="C1" s="1" t="s">
        <v>358</v>
      </c>
      <c r="D1" s="4" t="s">
        <v>343</v>
      </c>
      <c r="E1" s="1" t="s">
        <v>359</v>
      </c>
      <c r="F1" s="4" t="s">
        <v>344</v>
      </c>
      <c r="I1" s="3"/>
      <c r="J1" s="3"/>
      <c r="L1" s="2"/>
      <c r="M1" s="3"/>
      <c r="O1" s="2"/>
      <c r="P1" s="2"/>
      <c r="Q1" s="2"/>
    </row>
    <row r="2" spans="1:17">
      <c r="A2">
        <v>1</v>
      </c>
      <c r="B2">
        <v>1</v>
      </c>
      <c r="C2" t="s">
        <v>1</v>
      </c>
      <c r="D2" s="5">
        <f>Anmälan!B11</f>
        <v>0</v>
      </c>
      <c r="E2" s="5" t="str">
        <f>IF(AND(LEN(D2&gt;0),D2&lt;&gt;0),"OK","N/A")</f>
        <v>N/A</v>
      </c>
      <c r="F2" s="5" t="str">
        <f>IF(E2&lt;&gt;"OK","",D2)</f>
        <v/>
      </c>
      <c r="I2" s="2"/>
      <c r="J2" s="2"/>
      <c r="L2" s="2"/>
      <c r="O2" s="2"/>
    </row>
    <row r="3" spans="1:17">
      <c r="A3">
        <v>1</v>
      </c>
      <c r="B3">
        <v>2</v>
      </c>
      <c r="C3" s="2" t="s">
        <v>3</v>
      </c>
      <c r="D3" s="5">
        <f>Anmälan!C11</f>
        <v>0</v>
      </c>
      <c r="E3" s="5" t="str">
        <f t="shared" ref="E3:E57" si="0">IF(AND(LEN(D3&gt;0),D3&lt;&gt;0),"OK","N/A")</f>
        <v>N/A</v>
      </c>
      <c r="F3" s="5" t="str">
        <f t="shared" ref="F3:F57" si="1">IF(E3&lt;&gt;"OK","",D3)</f>
        <v/>
      </c>
      <c r="I3" s="2"/>
      <c r="J3" s="2"/>
      <c r="L3" s="2"/>
    </row>
    <row r="4" spans="1:17">
      <c r="A4">
        <v>1</v>
      </c>
      <c r="B4">
        <v>3</v>
      </c>
      <c r="C4" t="s">
        <v>0</v>
      </c>
      <c r="D4" s="5">
        <f>Anmälan!D11</f>
        <v>0</v>
      </c>
      <c r="E4" s="5" t="str">
        <f t="shared" si="0"/>
        <v>N/A</v>
      </c>
      <c r="F4" s="5" t="str">
        <f t="shared" si="1"/>
        <v/>
      </c>
      <c r="I4" s="2"/>
      <c r="J4" s="2"/>
      <c r="L4" s="2"/>
      <c r="O4" s="2"/>
    </row>
    <row r="5" spans="1:17">
      <c r="A5">
        <v>1</v>
      </c>
      <c r="B5">
        <v>4</v>
      </c>
      <c r="C5" t="s">
        <v>6</v>
      </c>
      <c r="D5" s="5">
        <f>Anmälan!B14</f>
        <v>0</v>
      </c>
      <c r="E5" s="5" t="str">
        <f t="shared" si="0"/>
        <v>N/A</v>
      </c>
      <c r="F5" s="5" t="str">
        <f t="shared" si="1"/>
        <v/>
      </c>
      <c r="I5" s="2"/>
      <c r="J5" s="2"/>
      <c r="L5" s="2"/>
      <c r="O5" s="2"/>
    </row>
    <row r="6" spans="1:17">
      <c r="A6">
        <v>1</v>
      </c>
      <c r="B6">
        <v>5</v>
      </c>
      <c r="C6" s="2" t="s">
        <v>7</v>
      </c>
      <c r="D6" s="5">
        <f>Anmälan!C14</f>
        <v>0</v>
      </c>
      <c r="E6" s="5" t="str">
        <f t="shared" si="0"/>
        <v>N/A</v>
      </c>
      <c r="F6" s="5" t="str">
        <f t="shared" si="1"/>
        <v/>
      </c>
      <c r="I6" s="2"/>
      <c r="J6" s="2"/>
      <c r="L6" s="2"/>
      <c r="O6" s="2"/>
    </row>
    <row r="7" spans="1:17">
      <c r="A7">
        <v>1</v>
      </c>
      <c r="B7">
        <v>6</v>
      </c>
      <c r="C7" t="s">
        <v>8</v>
      </c>
      <c r="D7" s="5">
        <f>Anmälan!D14</f>
        <v>0</v>
      </c>
      <c r="E7" s="5" t="str">
        <f t="shared" si="0"/>
        <v>N/A</v>
      </c>
      <c r="F7" s="5" t="str">
        <f t="shared" si="1"/>
        <v/>
      </c>
      <c r="I7" s="2"/>
      <c r="J7" s="2"/>
      <c r="L7" s="2"/>
    </row>
    <row r="8" spans="1:17">
      <c r="A8">
        <v>1</v>
      </c>
      <c r="B8">
        <v>7</v>
      </c>
      <c r="C8" t="s">
        <v>9</v>
      </c>
      <c r="D8" s="5">
        <f>Anmälan!B17</f>
        <v>0</v>
      </c>
      <c r="E8" s="5" t="str">
        <f t="shared" si="0"/>
        <v>N/A</v>
      </c>
      <c r="F8" s="5" t="str">
        <f t="shared" si="1"/>
        <v/>
      </c>
      <c r="I8" s="2"/>
      <c r="J8" s="2"/>
      <c r="L8" s="2"/>
      <c r="O8" s="2"/>
    </row>
    <row r="9" spans="1:17">
      <c r="A9">
        <v>1</v>
      </c>
      <c r="B9">
        <v>8</v>
      </c>
      <c r="C9" s="2" t="s">
        <v>10</v>
      </c>
      <c r="D9" s="5">
        <f>Anmälan!C17</f>
        <v>0</v>
      </c>
      <c r="E9" s="5" t="str">
        <f t="shared" si="0"/>
        <v>N/A</v>
      </c>
      <c r="F9" s="5" t="str">
        <f t="shared" si="1"/>
        <v/>
      </c>
      <c r="I9" s="2"/>
      <c r="J9" s="2"/>
      <c r="L9" s="2"/>
      <c r="O9" s="2"/>
    </row>
    <row r="10" spans="1:17">
      <c r="A10">
        <v>1</v>
      </c>
      <c r="B10">
        <v>9</v>
      </c>
      <c r="C10" t="s">
        <v>12</v>
      </c>
      <c r="D10" s="5">
        <f>Anmälan!D17</f>
        <v>0</v>
      </c>
      <c r="E10" s="5" t="str">
        <f t="shared" si="0"/>
        <v>N/A</v>
      </c>
      <c r="F10" s="5" t="str">
        <f t="shared" si="1"/>
        <v/>
      </c>
      <c r="I10" s="2"/>
      <c r="J10" s="2"/>
      <c r="L10" s="2"/>
    </row>
    <row r="11" spans="1:17">
      <c r="A11">
        <v>1</v>
      </c>
      <c r="B11">
        <v>10</v>
      </c>
      <c r="C11" t="s">
        <v>321</v>
      </c>
      <c r="D11" s="5">
        <f>Anmälan!C20</f>
        <v>0</v>
      </c>
      <c r="E11" s="5" t="str">
        <f t="shared" si="0"/>
        <v>N/A</v>
      </c>
      <c r="F11" s="5" t="str">
        <f t="shared" si="1"/>
        <v/>
      </c>
      <c r="I11" s="2"/>
      <c r="J11" s="2"/>
      <c r="L11" s="2"/>
    </row>
    <row r="12" spans="1:17">
      <c r="A12">
        <v>1</v>
      </c>
      <c r="B12">
        <v>1</v>
      </c>
      <c r="C12" t="s">
        <v>304</v>
      </c>
      <c r="D12" s="5">
        <f>Anmälan!B20</f>
        <v>0</v>
      </c>
      <c r="E12" s="5" t="str">
        <f t="shared" si="0"/>
        <v>N/A</v>
      </c>
      <c r="F12" s="5" t="str">
        <f t="shared" si="1"/>
        <v/>
      </c>
      <c r="I12" s="2"/>
      <c r="J12" s="2"/>
      <c r="L12" s="2"/>
      <c r="O12" s="2"/>
    </row>
    <row r="13" spans="1:17">
      <c r="A13">
        <v>2</v>
      </c>
      <c r="B13">
        <v>1</v>
      </c>
      <c r="C13" t="s">
        <v>306</v>
      </c>
      <c r="D13" s="5">
        <f>Anmälan!B26</f>
        <v>0</v>
      </c>
      <c r="E13" s="5" t="str">
        <f t="shared" si="0"/>
        <v>N/A</v>
      </c>
      <c r="F13" s="5" t="str">
        <f t="shared" si="1"/>
        <v/>
      </c>
      <c r="I13" s="2"/>
      <c r="J13" s="2"/>
      <c r="L13" s="2"/>
      <c r="O13" s="2"/>
    </row>
    <row r="14" spans="1:17">
      <c r="A14">
        <v>2</v>
      </c>
      <c r="B14">
        <v>2</v>
      </c>
      <c r="C14" t="s">
        <v>312</v>
      </c>
      <c r="D14" s="5">
        <f>Anmälan!C26</f>
        <v>0</v>
      </c>
      <c r="E14" s="5" t="str">
        <f t="shared" si="0"/>
        <v>N/A</v>
      </c>
      <c r="F14" s="5" t="str">
        <f t="shared" si="1"/>
        <v/>
      </c>
      <c r="I14" s="2"/>
      <c r="J14" s="2"/>
      <c r="L14" s="2"/>
      <c r="O14" s="2"/>
    </row>
    <row r="15" spans="1:17">
      <c r="A15">
        <v>2</v>
      </c>
      <c r="B15">
        <v>3</v>
      </c>
      <c r="C15" t="s">
        <v>311</v>
      </c>
      <c r="D15" s="5">
        <f>Anmälan!D26</f>
        <v>0</v>
      </c>
      <c r="E15" s="5" t="str">
        <f t="shared" si="0"/>
        <v>N/A</v>
      </c>
      <c r="F15" s="5" t="str">
        <f t="shared" si="1"/>
        <v/>
      </c>
      <c r="I15" s="2"/>
      <c r="J15" s="2"/>
      <c r="L15" s="2"/>
      <c r="O15" s="2"/>
    </row>
    <row r="16" spans="1:17">
      <c r="A16">
        <v>2</v>
      </c>
      <c r="B16">
        <v>4</v>
      </c>
      <c r="C16" t="s">
        <v>307</v>
      </c>
      <c r="D16" s="5">
        <f>Anmälan!B27</f>
        <v>0</v>
      </c>
      <c r="E16" s="5" t="str">
        <f t="shared" si="0"/>
        <v>N/A</v>
      </c>
      <c r="F16" s="5" t="str">
        <f t="shared" si="1"/>
        <v/>
      </c>
      <c r="I16" s="2"/>
      <c r="J16" s="2"/>
      <c r="L16" s="2"/>
      <c r="O16" s="2"/>
    </row>
    <row r="17" spans="1:15">
      <c r="A17">
        <v>2</v>
      </c>
      <c r="B17">
        <v>5</v>
      </c>
      <c r="C17" t="s">
        <v>313</v>
      </c>
      <c r="D17" s="5">
        <f>Anmälan!C27</f>
        <v>0</v>
      </c>
      <c r="E17" s="5" t="str">
        <f t="shared" si="0"/>
        <v>N/A</v>
      </c>
      <c r="F17" s="5" t="str">
        <f t="shared" si="1"/>
        <v/>
      </c>
      <c r="I17" s="2"/>
      <c r="J17" s="2"/>
      <c r="L17" s="2"/>
      <c r="O17" s="2"/>
    </row>
    <row r="18" spans="1:15">
      <c r="A18">
        <v>2</v>
      </c>
      <c r="B18">
        <v>6</v>
      </c>
      <c r="C18" t="s">
        <v>315</v>
      </c>
      <c r="D18" s="5">
        <f>Anmälan!D27</f>
        <v>0</v>
      </c>
      <c r="E18" s="5" t="str">
        <f t="shared" si="0"/>
        <v>N/A</v>
      </c>
      <c r="F18" s="5" t="str">
        <f t="shared" si="1"/>
        <v/>
      </c>
      <c r="I18" s="2"/>
      <c r="J18" s="2"/>
      <c r="L18" s="2"/>
      <c r="O18" s="2"/>
    </row>
    <row r="19" spans="1:15">
      <c r="A19">
        <v>2</v>
      </c>
      <c r="B19">
        <v>7</v>
      </c>
      <c r="C19" t="s">
        <v>308</v>
      </c>
      <c r="D19" s="5">
        <f>Anmälan!B28</f>
        <v>0</v>
      </c>
      <c r="E19" s="5" t="str">
        <f t="shared" si="0"/>
        <v>N/A</v>
      </c>
      <c r="F19" s="5" t="str">
        <f t="shared" si="1"/>
        <v/>
      </c>
      <c r="I19" s="2"/>
      <c r="J19" s="2"/>
      <c r="L19" s="2"/>
      <c r="O19" s="2"/>
    </row>
    <row r="20" spans="1:15">
      <c r="A20">
        <v>2</v>
      </c>
      <c r="B20">
        <v>8</v>
      </c>
      <c r="C20" t="s">
        <v>316</v>
      </c>
      <c r="D20" s="5">
        <f>Anmälan!C28</f>
        <v>0</v>
      </c>
      <c r="E20" s="5" t="str">
        <f t="shared" si="0"/>
        <v>N/A</v>
      </c>
      <c r="F20" s="5" t="str">
        <f t="shared" si="1"/>
        <v/>
      </c>
      <c r="I20" s="2"/>
      <c r="J20" s="2"/>
      <c r="L20" s="2"/>
      <c r="O20" s="2"/>
    </row>
    <row r="21" spans="1:15">
      <c r="A21">
        <v>2</v>
      </c>
      <c r="B21">
        <v>9</v>
      </c>
      <c r="C21" t="s">
        <v>314</v>
      </c>
      <c r="D21" s="5">
        <f>Anmälan!D28</f>
        <v>0</v>
      </c>
      <c r="E21" s="5" t="str">
        <f t="shared" si="0"/>
        <v>N/A</v>
      </c>
      <c r="F21" s="5" t="str">
        <f t="shared" si="1"/>
        <v/>
      </c>
      <c r="I21" s="2"/>
      <c r="J21" s="2"/>
      <c r="L21" s="2"/>
      <c r="O21" s="2"/>
    </row>
    <row r="22" spans="1:15">
      <c r="A22">
        <v>2</v>
      </c>
      <c r="B22">
        <v>10</v>
      </c>
      <c r="C22" t="s">
        <v>309</v>
      </c>
      <c r="D22" s="5">
        <f>Anmälan!B29</f>
        <v>0</v>
      </c>
      <c r="E22" s="5" t="str">
        <f t="shared" si="0"/>
        <v>N/A</v>
      </c>
      <c r="F22" s="5" t="str">
        <f t="shared" si="1"/>
        <v/>
      </c>
      <c r="I22" s="2"/>
      <c r="J22" s="2"/>
      <c r="L22" s="2"/>
      <c r="O22" s="2"/>
    </row>
    <row r="23" spans="1:15">
      <c r="A23">
        <v>2</v>
      </c>
      <c r="B23">
        <v>11</v>
      </c>
      <c r="C23" t="s">
        <v>317</v>
      </c>
      <c r="D23" s="5">
        <f>Anmälan!C29</f>
        <v>0</v>
      </c>
      <c r="E23" s="5" t="str">
        <f t="shared" si="0"/>
        <v>N/A</v>
      </c>
      <c r="F23" s="5" t="str">
        <f t="shared" si="1"/>
        <v/>
      </c>
      <c r="I23" s="2"/>
      <c r="J23" s="2"/>
      <c r="L23" s="2"/>
      <c r="O23" s="2"/>
    </row>
    <row r="24" spans="1:15">
      <c r="A24">
        <v>2</v>
      </c>
      <c r="B24">
        <v>12</v>
      </c>
      <c r="C24" t="s">
        <v>318</v>
      </c>
      <c r="D24" s="5">
        <f>Anmälan!D29</f>
        <v>0</v>
      </c>
      <c r="E24" s="5" t="str">
        <f t="shared" si="0"/>
        <v>N/A</v>
      </c>
      <c r="F24" s="5" t="str">
        <f t="shared" si="1"/>
        <v/>
      </c>
      <c r="I24" s="2"/>
      <c r="J24" s="2"/>
      <c r="L24" s="2"/>
      <c r="O24" s="2"/>
    </row>
    <row r="25" spans="1:15">
      <c r="A25">
        <v>2</v>
      </c>
      <c r="B25">
        <v>13</v>
      </c>
      <c r="C25" t="s">
        <v>310</v>
      </c>
      <c r="D25" s="5">
        <f>Anmälan!B30</f>
        <v>0</v>
      </c>
      <c r="E25" s="5" t="str">
        <f t="shared" si="0"/>
        <v>N/A</v>
      </c>
      <c r="F25" s="5" t="str">
        <f t="shared" si="1"/>
        <v/>
      </c>
      <c r="I25" s="2"/>
      <c r="J25" s="2"/>
      <c r="L25" s="2"/>
      <c r="O25" s="2"/>
    </row>
    <row r="26" spans="1:15">
      <c r="A26">
        <v>2</v>
      </c>
      <c r="B26">
        <v>14</v>
      </c>
      <c r="C26" t="s">
        <v>319</v>
      </c>
      <c r="D26" s="5">
        <f>Anmälan!C30</f>
        <v>0</v>
      </c>
      <c r="E26" s="5" t="str">
        <f t="shared" si="0"/>
        <v>N/A</v>
      </c>
      <c r="F26" s="5" t="str">
        <f t="shared" si="1"/>
        <v/>
      </c>
      <c r="I26" s="2"/>
      <c r="J26" s="2"/>
      <c r="L26" s="2"/>
      <c r="O26" s="2"/>
    </row>
    <row r="27" spans="1:15">
      <c r="A27">
        <v>2</v>
      </c>
      <c r="B27">
        <v>15</v>
      </c>
      <c r="C27" t="s">
        <v>320</v>
      </c>
      <c r="D27" s="5">
        <f>Anmälan!D30</f>
        <v>0</v>
      </c>
      <c r="E27" s="5" t="str">
        <f t="shared" si="0"/>
        <v>N/A</v>
      </c>
      <c r="F27" s="5" t="str">
        <f t="shared" si="1"/>
        <v/>
      </c>
      <c r="I27" s="2"/>
      <c r="J27" s="2"/>
      <c r="L27" s="2"/>
      <c r="O27" s="2"/>
    </row>
    <row r="28" spans="1:15">
      <c r="A28">
        <v>2</v>
      </c>
      <c r="B28">
        <v>16</v>
      </c>
      <c r="C28" t="s">
        <v>326</v>
      </c>
      <c r="D28" s="5">
        <f>Anmälan!B31</f>
        <v>0</v>
      </c>
      <c r="E28" s="5" t="str">
        <f t="shared" si="0"/>
        <v>N/A</v>
      </c>
      <c r="F28" s="5" t="str">
        <f t="shared" si="1"/>
        <v/>
      </c>
      <c r="I28" s="2"/>
      <c r="J28" s="2"/>
      <c r="L28" s="2"/>
      <c r="O28" s="2"/>
    </row>
    <row r="29" spans="1:15">
      <c r="A29">
        <v>2</v>
      </c>
      <c r="B29">
        <v>17</v>
      </c>
      <c r="C29" t="s">
        <v>333</v>
      </c>
      <c r="D29" s="5">
        <f>Anmälan!C31</f>
        <v>0</v>
      </c>
      <c r="E29" s="5" t="str">
        <f t="shared" si="0"/>
        <v>N/A</v>
      </c>
      <c r="F29" s="5" t="str">
        <f t="shared" si="1"/>
        <v/>
      </c>
      <c r="I29" s="2"/>
      <c r="J29" s="2"/>
      <c r="L29" s="2"/>
      <c r="O29" s="2"/>
    </row>
    <row r="30" spans="1:15">
      <c r="A30">
        <v>2</v>
      </c>
      <c r="B30">
        <v>18</v>
      </c>
      <c r="C30" t="s">
        <v>334</v>
      </c>
      <c r="D30" s="5">
        <f>Anmälan!D31</f>
        <v>0</v>
      </c>
      <c r="E30" s="5" t="str">
        <f t="shared" si="0"/>
        <v>N/A</v>
      </c>
      <c r="F30" s="5" t="str">
        <f t="shared" si="1"/>
        <v/>
      </c>
      <c r="I30" s="2"/>
      <c r="J30" s="2"/>
      <c r="L30" s="2"/>
      <c r="O30" s="2"/>
    </row>
    <row r="31" spans="1:15">
      <c r="A31">
        <v>2</v>
      </c>
      <c r="B31">
        <v>19</v>
      </c>
      <c r="C31" t="s">
        <v>327</v>
      </c>
      <c r="D31" s="5">
        <f>Anmälan!B32</f>
        <v>0</v>
      </c>
      <c r="E31" s="5" t="str">
        <f t="shared" si="0"/>
        <v>N/A</v>
      </c>
      <c r="F31" s="5" t="str">
        <f t="shared" si="1"/>
        <v/>
      </c>
      <c r="I31" s="2"/>
    </row>
    <row r="32" spans="1:15">
      <c r="A32">
        <v>2</v>
      </c>
      <c r="B32">
        <v>20</v>
      </c>
      <c r="C32" t="s">
        <v>335</v>
      </c>
      <c r="D32" s="5">
        <f>Anmälan!C32</f>
        <v>0</v>
      </c>
      <c r="E32" s="5" t="str">
        <f t="shared" si="0"/>
        <v>N/A</v>
      </c>
      <c r="F32" s="5" t="str">
        <f t="shared" si="1"/>
        <v/>
      </c>
      <c r="I32" s="2"/>
    </row>
    <row r="33" spans="1:9">
      <c r="A33">
        <v>2</v>
      </c>
      <c r="B33">
        <v>21</v>
      </c>
      <c r="C33" t="s">
        <v>336</v>
      </c>
      <c r="D33" s="5">
        <f>Anmälan!D32</f>
        <v>0</v>
      </c>
      <c r="E33" s="5" t="str">
        <f t="shared" si="0"/>
        <v>N/A</v>
      </c>
      <c r="F33" s="5" t="str">
        <f t="shared" si="1"/>
        <v/>
      </c>
      <c r="I33" s="2"/>
    </row>
    <row r="34" spans="1:9">
      <c r="A34">
        <v>2</v>
      </c>
      <c r="B34">
        <v>22</v>
      </c>
      <c r="C34" t="s">
        <v>328</v>
      </c>
      <c r="D34" s="5">
        <f>Anmälan!B33</f>
        <v>0</v>
      </c>
      <c r="E34" s="5" t="str">
        <f t="shared" si="0"/>
        <v>N/A</v>
      </c>
      <c r="F34" s="5" t="str">
        <f t="shared" si="1"/>
        <v/>
      </c>
      <c r="I34" s="2"/>
    </row>
    <row r="35" spans="1:9">
      <c r="A35">
        <v>2</v>
      </c>
      <c r="B35">
        <v>23</v>
      </c>
      <c r="C35" t="s">
        <v>337</v>
      </c>
      <c r="D35" s="5">
        <f>Anmälan!C33</f>
        <v>0</v>
      </c>
      <c r="E35" s="5" t="str">
        <f t="shared" si="0"/>
        <v>N/A</v>
      </c>
      <c r="F35" s="5" t="str">
        <f t="shared" si="1"/>
        <v/>
      </c>
      <c r="I35" s="2"/>
    </row>
    <row r="36" spans="1:9">
      <c r="A36">
        <v>2</v>
      </c>
      <c r="B36">
        <v>24</v>
      </c>
      <c r="C36" t="s">
        <v>338</v>
      </c>
      <c r="D36" s="5">
        <f>Anmälan!D33</f>
        <v>0</v>
      </c>
      <c r="E36" s="5" t="str">
        <f t="shared" si="0"/>
        <v>N/A</v>
      </c>
      <c r="F36" s="5" t="str">
        <f t="shared" si="1"/>
        <v/>
      </c>
      <c r="I36" s="2"/>
    </row>
    <row r="37" spans="1:9">
      <c r="A37">
        <v>2</v>
      </c>
      <c r="B37">
        <v>25</v>
      </c>
      <c r="C37" t="s">
        <v>329</v>
      </c>
      <c r="D37" s="5">
        <f>Anmälan!B34</f>
        <v>0</v>
      </c>
      <c r="E37" s="5" t="str">
        <f t="shared" si="0"/>
        <v>N/A</v>
      </c>
      <c r="F37" s="5" t="str">
        <f t="shared" si="1"/>
        <v/>
      </c>
      <c r="I37" s="2"/>
    </row>
    <row r="38" spans="1:9">
      <c r="A38">
        <v>2</v>
      </c>
      <c r="B38">
        <v>26</v>
      </c>
      <c r="C38" t="s">
        <v>339</v>
      </c>
      <c r="D38" s="5">
        <f>Anmälan!C34</f>
        <v>0</v>
      </c>
      <c r="E38" s="5" t="str">
        <f t="shared" si="0"/>
        <v>N/A</v>
      </c>
      <c r="F38" s="5" t="str">
        <f t="shared" si="1"/>
        <v/>
      </c>
      <c r="I38" s="2"/>
    </row>
    <row r="39" spans="1:9">
      <c r="A39">
        <v>2</v>
      </c>
      <c r="B39">
        <v>27</v>
      </c>
      <c r="C39" t="s">
        <v>340</v>
      </c>
      <c r="D39" s="5">
        <f>Anmälan!D34</f>
        <v>0</v>
      </c>
      <c r="E39" s="5" t="str">
        <f t="shared" si="0"/>
        <v>N/A</v>
      </c>
      <c r="F39" s="5" t="str">
        <f t="shared" si="1"/>
        <v/>
      </c>
      <c r="I39" s="2"/>
    </row>
    <row r="40" spans="1:9">
      <c r="A40">
        <v>2</v>
      </c>
      <c r="B40">
        <v>28</v>
      </c>
      <c r="C40" t="s">
        <v>330</v>
      </c>
      <c r="D40" s="5">
        <f>Anmälan!B35</f>
        <v>0</v>
      </c>
      <c r="E40" s="5" t="str">
        <f t="shared" si="0"/>
        <v>N/A</v>
      </c>
      <c r="F40" s="5" t="str">
        <f t="shared" si="1"/>
        <v/>
      </c>
      <c r="I40" s="2"/>
    </row>
    <row r="41" spans="1:9">
      <c r="A41">
        <v>2</v>
      </c>
      <c r="B41">
        <v>29</v>
      </c>
      <c r="C41" t="s">
        <v>341</v>
      </c>
      <c r="D41" s="5">
        <f>Anmälan!C35</f>
        <v>0</v>
      </c>
      <c r="E41" s="5" t="str">
        <f t="shared" si="0"/>
        <v>N/A</v>
      </c>
      <c r="F41" s="5" t="str">
        <f t="shared" si="1"/>
        <v/>
      </c>
      <c r="I41" s="2"/>
    </row>
    <row r="42" spans="1:9">
      <c r="A42">
        <v>2</v>
      </c>
      <c r="B42">
        <v>30</v>
      </c>
      <c r="C42" t="s">
        <v>342</v>
      </c>
      <c r="D42" s="5">
        <f>Anmälan!D35</f>
        <v>0</v>
      </c>
      <c r="E42" s="5" t="str">
        <f t="shared" si="0"/>
        <v>N/A</v>
      </c>
      <c r="F42" s="5" t="str">
        <f t="shared" si="1"/>
        <v/>
      </c>
      <c r="I42" s="2"/>
    </row>
    <row r="43" spans="1:9">
      <c r="A43">
        <v>3</v>
      </c>
      <c r="B43">
        <v>1</v>
      </c>
      <c r="C43" s="5" t="s">
        <v>400</v>
      </c>
      <c r="D43" s="5">
        <f>Anmälan!B41</f>
        <v>0</v>
      </c>
      <c r="E43" s="5" t="str">
        <f t="shared" si="0"/>
        <v>N/A</v>
      </c>
      <c r="F43" s="5" t="str">
        <f t="shared" si="1"/>
        <v/>
      </c>
      <c r="I43" s="2"/>
    </row>
    <row r="44" spans="1:9">
      <c r="A44">
        <v>3</v>
      </c>
      <c r="B44">
        <v>2</v>
      </c>
      <c r="C44" s="5" t="s">
        <v>401</v>
      </c>
      <c r="D44" s="5">
        <f>Anmälan!B44</f>
        <v>0</v>
      </c>
      <c r="E44" s="5" t="str">
        <f t="shared" si="0"/>
        <v>N/A</v>
      </c>
      <c r="F44" s="5" t="str">
        <f t="shared" si="1"/>
        <v/>
      </c>
      <c r="I44" s="2"/>
    </row>
    <row r="45" spans="1:9">
      <c r="A45">
        <v>4</v>
      </c>
      <c r="B45">
        <v>1</v>
      </c>
      <c r="C45" t="s">
        <v>102</v>
      </c>
      <c r="D45" s="5">
        <f>Anmälan!B51</f>
        <v>0</v>
      </c>
      <c r="E45" s="5" t="str">
        <f t="shared" si="0"/>
        <v>N/A</v>
      </c>
      <c r="F45" s="5" t="str">
        <f t="shared" si="1"/>
        <v/>
      </c>
    </row>
    <row r="46" spans="1:9">
      <c r="A46">
        <v>5</v>
      </c>
      <c r="B46">
        <v>1</v>
      </c>
      <c r="C46" t="s">
        <v>106</v>
      </c>
      <c r="D46" s="5">
        <f>Anmälan!B56</f>
        <v>0</v>
      </c>
      <c r="E46" s="5" t="str">
        <f t="shared" si="0"/>
        <v>N/A</v>
      </c>
      <c r="F46" s="5" t="str">
        <f t="shared" si="1"/>
        <v/>
      </c>
    </row>
    <row r="47" spans="1:9">
      <c r="A47">
        <v>6</v>
      </c>
      <c r="B47">
        <v>1</v>
      </c>
      <c r="C47" t="s">
        <v>139</v>
      </c>
      <c r="D47" s="5">
        <f>Anmälan!B61</f>
        <v>0</v>
      </c>
      <c r="E47" s="5" t="str">
        <f t="shared" si="0"/>
        <v>N/A</v>
      </c>
      <c r="F47" s="5" t="str">
        <f t="shared" si="1"/>
        <v/>
      </c>
    </row>
    <row r="48" spans="1:9">
      <c r="A48">
        <v>7</v>
      </c>
      <c r="B48">
        <v>1</v>
      </c>
      <c r="C48" t="s">
        <v>144</v>
      </c>
      <c r="D48" s="5">
        <f>Anmälan!B66</f>
        <v>0</v>
      </c>
      <c r="E48" s="5" t="str">
        <f t="shared" si="0"/>
        <v>N/A</v>
      </c>
      <c r="F48" s="5" t="str">
        <f t="shared" si="1"/>
        <v/>
      </c>
    </row>
    <row r="49" spans="1:9">
      <c r="A49">
        <v>7</v>
      </c>
      <c r="B49">
        <v>2</v>
      </c>
      <c r="C49" t="s">
        <v>145</v>
      </c>
      <c r="D49" s="5">
        <f>Anmälan!B69</f>
        <v>0</v>
      </c>
      <c r="E49" s="5" t="str">
        <f t="shared" si="0"/>
        <v>N/A</v>
      </c>
      <c r="F49" s="5" t="str">
        <f t="shared" si="1"/>
        <v/>
      </c>
    </row>
    <row r="50" spans="1:9">
      <c r="A50">
        <v>7</v>
      </c>
      <c r="B50">
        <v>3</v>
      </c>
      <c r="C50" t="s">
        <v>146</v>
      </c>
      <c r="D50" s="5">
        <f>Anmälan!B72</f>
        <v>0</v>
      </c>
      <c r="E50" s="5" t="str">
        <f t="shared" si="0"/>
        <v>N/A</v>
      </c>
      <c r="F50" s="5" t="str">
        <f t="shared" si="1"/>
        <v/>
      </c>
    </row>
    <row r="51" spans="1:9">
      <c r="A51">
        <v>7</v>
      </c>
      <c r="B51">
        <v>4</v>
      </c>
      <c r="C51" t="s">
        <v>147</v>
      </c>
      <c r="D51" s="5">
        <f>Anmälan!B75</f>
        <v>0</v>
      </c>
      <c r="E51" s="5" t="str">
        <f t="shared" si="0"/>
        <v>N/A</v>
      </c>
      <c r="F51" s="5" t="str">
        <f t="shared" si="1"/>
        <v/>
      </c>
    </row>
    <row r="52" spans="1:9">
      <c r="A52">
        <v>7</v>
      </c>
      <c r="B52">
        <v>5</v>
      </c>
      <c r="C52" t="s">
        <v>148</v>
      </c>
      <c r="D52" s="5">
        <f>Anmälan!B78</f>
        <v>0</v>
      </c>
      <c r="E52" s="5" t="str">
        <f t="shared" si="0"/>
        <v>N/A</v>
      </c>
      <c r="F52" s="5" t="str">
        <f t="shared" si="1"/>
        <v/>
      </c>
    </row>
    <row r="53" spans="1:9">
      <c r="A53">
        <v>8</v>
      </c>
      <c r="B53">
        <v>1</v>
      </c>
      <c r="C53" t="s">
        <v>149</v>
      </c>
      <c r="D53" s="5">
        <f>Anmälan!B84</f>
        <v>0</v>
      </c>
      <c r="E53" s="5" t="str">
        <f t="shared" si="0"/>
        <v>N/A</v>
      </c>
      <c r="F53" s="5" t="str">
        <f t="shared" si="1"/>
        <v/>
      </c>
      <c r="I53" s="2"/>
    </row>
    <row r="54" spans="1:9">
      <c r="A54">
        <v>8</v>
      </c>
      <c r="B54">
        <v>2</v>
      </c>
      <c r="C54" s="5" t="s">
        <v>150</v>
      </c>
      <c r="D54" s="5">
        <f>Anmälan!C84</f>
        <v>0</v>
      </c>
      <c r="E54" s="5" t="str">
        <f t="shared" si="0"/>
        <v>N/A</v>
      </c>
      <c r="F54" s="5" t="str">
        <f t="shared" si="1"/>
        <v/>
      </c>
      <c r="I54" s="2"/>
    </row>
    <row r="55" spans="1:9">
      <c r="A55">
        <v>8</v>
      </c>
      <c r="B55">
        <v>3</v>
      </c>
      <c r="C55" t="s">
        <v>12</v>
      </c>
      <c r="D55" s="6">
        <f>Anmälan!D84</f>
        <v>0</v>
      </c>
      <c r="E55" s="5" t="str">
        <f t="shared" si="0"/>
        <v>N/A</v>
      </c>
      <c r="F55" s="5" t="str">
        <f t="shared" si="1"/>
        <v/>
      </c>
      <c r="I55" s="2"/>
    </row>
    <row r="56" spans="1:9">
      <c r="A56">
        <v>8</v>
      </c>
      <c r="B56">
        <v>4</v>
      </c>
      <c r="C56" t="s">
        <v>10</v>
      </c>
      <c r="D56" s="5">
        <f>Anmälan!B87</f>
        <v>0</v>
      </c>
      <c r="E56" s="5" t="str">
        <f t="shared" si="0"/>
        <v>N/A</v>
      </c>
      <c r="F56" s="5" t="str">
        <f t="shared" si="1"/>
        <v/>
      </c>
      <c r="I56" s="2"/>
    </row>
    <row r="57" spans="1:9">
      <c r="A57">
        <v>8</v>
      </c>
      <c r="B57">
        <v>5</v>
      </c>
      <c r="C57" s="5" t="s">
        <v>151</v>
      </c>
      <c r="D57" s="5">
        <f>Anmälan!C87</f>
        <v>0</v>
      </c>
      <c r="E57" s="5" t="str">
        <f t="shared" si="0"/>
        <v>N/A</v>
      </c>
      <c r="F57" s="5" t="str">
        <f t="shared" si="1"/>
        <v/>
      </c>
      <c r="I57" s="2"/>
    </row>
    <row r="58" spans="1:9">
      <c r="I58" s="2"/>
    </row>
    <row r="59" spans="1:9">
      <c r="I59" s="2"/>
    </row>
    <row r="60" spans="1:9">
      <c r="I60" s="2"/>
    </row>
    <row r="61" spans="1:9">
      <c r="I61" s="2"/>
    </row>
    <row r="62" spans="1:9">
      <c r="I62" s="2"/>
    </row>
    <row r="63" spans="1:9">
      <c r="I63" s="2"/>
    </row>
    <row r="64" spans="1:9">
      <c r="I64" s="2"/>
    </row>
    <row r="65" spans="9:9">
      <c r="I65" s="2"/>
    </row>
    <row r="66" spans="9:9">
      <c r="I66" s="2"/>
    </row>
    <row r="67" spans="9:9">
      <c r="I67" s="2"/>
    </row>
    <row r="68" spans="9:9">
      <c r="I68" s="2"/>
    </row>
    <row r="69" spans="9:9">
      <c r="I69" s="2"/>
    </row>
    <row r="70" spans="9:9">
      <c r="I70" s="2"/>
    </row>
    <row r="71" spans="9:9">
      <c r="I71" s="2"/>
    </row>
    <row r="72" spans="9:9">
      <c r="I72" s="2"/>
    </row>
    <row r="73" spans="9:9">
      <c r="I73" s="2"/>
    </row>
    <row r="74" spans="9:9">
      <c r="I74" s="2"/>
    </row>
    <row r="75" spans="9:9">
      <c r="I75" s="2"/>
    </row>
    <row r="76" spans="9:9">
      <c r="I76" s="2"/>
    </row>
    <row r="77" spans="9:9">
      <c r="I77" s="2"/>
    </row>
    <row r="78" spans="9:9">
      <c r="I78" s="2"/>
    </row>
    <row r="79" spans="9:9">
      <c r="I79" s="2"/>
    </row>
    <row r="80" spans="9:9">
      <c r="I80" s="2"/>
    </row>
    <row r="81" spans="9:9">
      <c r="I81" s="2"/>
    </row>
    <row r="82" spans="9:9">
      <c r="I82" s="2"/>
    </row>
    <row r="83" spans="9:9">
      <c r="I83" s="2"/>
    </row>
    <row r="84" spans="9:9">
      <c r="I84" s="2"/>
    </row>
    <row r="85" spans="9:9">
      <c r="I85" s="2"/>
    </row>
    <row r="86" spans="9:9">
      <c r="I86" s="2"/>
    </row>
    <row r="87" spans="9:9">
      <c r="I87" s="2"/>
    </row>
    <row r="88" spans="9:9">
      <c r="I88" s="2"/>
    </row>
    <row r="89" spans="9:9">
      <c r="I89" s="2"/>
    </row>
    <row r="90" spans="9:9">
      <c r="I90" s="2"/>
    </row>
    <row r="91" spans="9:9">
      <c r="I91" s="2"/>
    </row>
    <row r="92" spans="9:9">
      <c r="I92" s="2"/>
    </row>
    <row r="93" spans="9:9">
      <c r="I93" s="2"/>
    </row>
    <row r="94" spans="9:9">
      <c r="I94" s="2"/>
    </row>
    <row r="95" spans="9:9">
      <c r="I95" s="2"/>
    </row>
    <row r="96" spans="9:9">
      <c r="I96" s="2"/>
    </row>
    <row r="97" spans="9:9">
      <c r="I97" s="2"/>
    </row>
    <row r="98" spans="9:9">
      <c r="I98" s="2"/>
    </row>
    <row r="99" spans="9:9">
      <c r="I99" s="2"/>
    </row>
    <row r="100" spans="9:9">
      <c r="I100" s="2"/>
    </row>
    <row r="101" spans="9:9">
      <c r="I101" s="2"/>
    </row>
    <row r="102" spans="9:9">
      <c r="I102" s="2"/>
    </row>
    <row r="103" spans="9:9">
      <c r="I103" s="2"/>
    </row>
  </sheetData>
  <sheetProtection sheet="1" formatCells="0" formatColumns="0" formatRows="0" insertColumns="0" insertRows="0" insertHyperlinks="0" deleteColumns="0" deleteRows="0" sort="0" autoFilter="0" pivotTables="0"/>
  <phoneticPr fontId="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93C82-491B-499C-8E98-2BD3A65C21E4}">
  <sheetPr codeName="Blad4"/>
  <dimension ref="A1:D6"/>
  <sheetViews>
    <sheetView workbookViewId="0">
      <selection activeCell="C3" sqref="C3"/>
    </sheetView>
  </sheetViews>
  <sheetFormatPr defaultColWidth="9.1796875" defaultRowHeight="14.5"/>
  <cols>
    <col min="1" max="1" width="13.453125" style="53" customWidth="1"/>
    <col min="2" max="2" width="15.54296875" style="53" customWidth="1"/>
    <col min="3" max="3" width="12.54296875" style="53" customWidth="1"/>
    <col min="4" max="4" width="119.26953125" style="53" customWidth="1"/>
    <col min="5" max="16384" width="9.1796875" style="53"/>
  </cols>
  <sheetData>
    <row r="1" spans="1:4">
      <c r="A1" s="88" t="s">
        <v>324</v>
      </c>
      <c r="B1" s="88" t="s">
        <v>331</v>
      </c>
      <c r="C1" s="88" t="s">
        <v>325</v>
      </c>
      <c r="D1" s="88" t="s">
        <v>5</v>
      </c>
    </row>
    <row r="2" spans="1:4">
      <c r="A2" s="85" t="s">
        <v>332</v>
      </c>
      <c r="B2" s="89">
        <v>46051</v>
      </c>
      <c r="C2" s="85"/>
      <c r="D2" s="90" t="s">
        <v>443</v>
      </c>
    </row>
    <row r="3" spans="1:4">
      <c r="A3" s="53" t="s">
        <v>370</v>
      </c>
      <c r="B3" s="89">
        <v>46055</v>
      </c>
      <c r="D3" s="91" t="s">
        <v>441</v>
      </c>
    </row>
    <row r="4" spans="1:4">
      <c r="A4" s="53" t="s">
        <v>414</v>
      </c>
      <c r="B4" s="89">
        <v>46058</v>
      </c>
      <c r="D4" s="91" t="s">
        <v>442</v>
      </c>
    </row>
    <row r="5" spans="1:4">
      <c r="A5" s="53" t="s">
        <v>419</v>
      </c>
      <c r="B5" s="89">
        <v>46064</v>
      </c>
      <c r="D5" s="91" t="s">
        <v>441</v>
      </c>
    </row>
    <row r="6" spans="1:4">
      <c r="A6" s="53" t="s">
        <v>439</v>
      </c>
      <c r="B6" s="89">
        <v>46066</v>
      </c>
      <c r="D6" s="91" t="s">
        <v>440</v>
      </c>
    </row>
  </sheetData>
  <sheetProtection algorithmName="SHA-512" hashValue="HGXKQvevRvtC4cf0QxnWJTJnTvRWRwUJq8vhAt/l3TLC64u+rSJ0idEqY6wZmAYgSGcGIWRg3/2DCa/X0JVY2w==" saltValue="zm5t4R4z7RvnX61jJbTt6A==" spinCount="100000" sheet="1" objects="1" scenarios="1"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50</vt:i4>
      </vt:variant>
    </vt:vector>
  </HeadingPairs>
  <TitlesOfParts>
    <vt:vector size="55" baseType="lpstr">
      <vt:lpstr>Anmälan</vt:lpstr>
      <vt:lpstr>dv_sektorer</vt:lpstr>
      <vt:lpstr>Tilläggsinformation</vt:lpstr>
      <vt:lpstr>data_export</vt:lpstr>
      <vt:lpstr>versionshantering</vt:lpstr>
      <vt:lpstr>CatList_All</vt:lpstr>
      <vt:lpstr>rngCatMap</vt:lpstr>
      <vt:lpstr>rngSubMap</vt:lpstr>
      <vt:lpstr>rngSubSubMap</vt:lpstr>
      <vt:lpstr>Sub_CAT01</vt:lpstr>
      <vt:lpstr>Sub_CAT02</vt:lpstr>
      <vt:lpstr>Sub_CAT03</vt:lpstr>
      <vt:lpstr>Sub_CAT04</vt:lpstr>
      <vt:lpstr>Sub_CAT05</vt:lpstr>
      <vt:lpstr>Sub_CAT06</vt:lpstr>
      <vt:lpstr>Sub_CAT07</vt:lpstr>
      <vt:lpstr>Sub_CAT08</vt:lpstr>
      <vt:lpstr>Sub_CAT09</vt:lpstr>
      <vt:lpstr>Sub_CAT10</vt:lpstr>
      <vt:lpstr>Sub_CAT11</vt:lpstr>
      <vt:lpstr>Sub_CAT12</vt:lpstr>
      <vt:lpstr>Sub_CAT13</vt:lpstr>
      <vt:lpstr>Sub_CAT14</vt:lpstr>
      <vt:lpstr>Sub_CAT15</vt:lpstr>
      <vt:lpstr>Sub_CAT16</vt:lpstr>
      <vt:lpstr>Sub_CAT17</vt:lpstr>
      <vt:lpstr>Sub_CAT18</vt:lpstr>
      <vt:lpstr>SubSub_SUB01</vt:lpstr>
      <vt:lpstr>SubSub_SUB02</vt:lpstr>
      <vt:lpstr>SubSub_SUB03</vt:lpstr>
      <vt:lpstr>SubSub_SUB04</vt:lpstr>
      <vt:lpstr>SubSub_SUB07</vt:lpstr>
      <vt:lpstr>SubSub_SUB08</vt:lpstr>
      <vt:lpstr>SubSub_SUB09</vt:lpstr>
      <vt:lpstr>SubSub_SUB10</vt:lpstr>
      <vt:lpstr>SubSub_SUB11</vt:lpstr>
      <vt:lpstr>SubSub_SUB12</vt:lpstr>
      <vt:lpstr>SubSub_SUB13</vt:lpstr>
      <vt:lpstr>SubSub_SUB14</vt:lpstr>
      <vt:lpstr>SubSub_SUB15</vt:lpstr>
      <vt:lpstr>SubSub_SUB16</vt:lpstr>
      <vt:lpstr>SubSub_SUB17</vt:lpstr>
      <vt:lpstr>SubSub_SUB18</vt:lpstr>
      <vt:lpstr>SubSub_SUB20</vt:lpstr>
      <vt:lpstr>SubSub_SUB21</vt:lpstr>
      <vt:lpstr>SubSub_SUB22</vt:lpstr>
      <vt:lpstr>SubSub_SUB23</vt:lpstr>
      <vt:lpstr>SubSub_SUB24</vt:lpstr>
      <vt:lpstr>SubSub_SUB25</vt:lpstr>
      <vt:lpstr>SubSub_SUB26</vt:lpstr>
      <vt:lpstr>SubSub_SUB27</vt:lpstr>
      <vt:lpstr>SubSub_SUB28</vt:lpstr>
      <vt:lpstr>SubSub_SUB29</vt:lpstr>
      <vt:lpstr>SubSub_SUB30</vt:lpstr>
      <vt:lpstr>SubSub_SUB31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Myndigheten för civilt försvar</dc:creator>
  <cp:lastModifiedBy>Jonsson Carina</cp:lastModifiedBy>
  <dcterms:created xsi:type="dcterms:W3CDTF">2025-12-18T15:44:12Z</dcterms:created>
  <dcterms:modified xsi:type="dcterms:W3CDTF">2026-06-29T16:42:20Z</dcterms:modified>
</cp:coreProperties>
</file>